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B3E166CB-6BEC-4261-AE91-3646F8C8C324}" xr6:coauthVersionLast="47" xr6:coauthVersionMax="47" xr10:uidLastSave="{00000000-0000-0000-0000-000000000000}"/>
  <bookViews>
    <workbookView xWindow="-120" yWindow="-120" windowWidth="29040" windowHeight="15840" xr2:uid="{F9AAC8C3-4C27-42EE-91FF-76B944D72DC3}"/>
  </bookViews>
  <sheets>
    <sheet name="Voľby VUC - Poltár" sheetId="1" r:id="rId1"/>
    <sheet name="Slaná Lehota" sheetId="4" r:id="rId2"/>
    <sheet name="Zelené" sheetId="2" r:id="rId3"/>
    <sheet name="Poltár-predsedaVUC" sheetId="3" r:id="rId4"/>
    <sheet name="Poltár - poslanci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16" i="1"/>
  <c r="E15" i="1"/>
  <c r="E35" i="1" s="1"/>
  <c r="G26" i="6" l="1"/>
  <c r="G25" i="6"/>
  <c r="G24" i="6"/>
  <c r="G23" i="6"/>
  <c r="D13" i="6"/>
  <c r="M11" i="6"/>
  <c r="D33" i="1" s="1"/>
  <c r="M10" i="6"/>
  <c r="D32" i="1" s="1"/>
  <c r="M9" i="6"/>
  <c r="D31" i="1" s="1"/>
  <c r="M8" i="6"/>
  <c r="D30" i="1" s="1"/>
  <c r="M7" i="6"/>
  <c r="D29" i="1" s="1"/>
  <c r="M6" i="6"/>
  <c r="D28" i="1" s="1"/>
  <c r="M5" i="6"/>
  <c r="D27" i="1" s="1"/>
  <c r="M4" i="6"/>
  <c r="D26" i="1" s="1"/>
  <c r="M3" i="6"/>
  <c r="D25" i="1" s="1"/>
  <c r="M11" i="3"/>
  <c r="D13" i="1" s="1"/>
  <c r="M10" i="3"/>
  <c r="D12" i="1" s="1"/>
  <c r="M9" i="3"/>
  <c r="D11" i="1" s="1"/>
  <c r="M8" i="3"/>
  <c r="D10" i="1" s="1"/>
  <c r="M7" i="3"/>
  <c r="D9" i="1" s="1"/>
  <c r="M6" i="3"/>
  <c r="D8" i="1" s="1"/>
  <c r="M5" i="3"/>
  <c r="D7" i="1" s="1"/>
  <c r="M4" i="3"/>
  <c r="D6" i="1" s="1"/>
  <c r="E37" i="2"/>
  <c r="E33" i="2"/>
  <c r="E32" i="2"/>
  <c r="E31" i="2"/>
  <c r="E30" i="2"/>
  <c r="E29" i="2"/>
  <c r="E28" i="2"/>
  <c r="E27" i="2"/>
  <c r="E26" i="2"/>
  <c r="E25" i="2"/>
  <c r="E17" i="2"/>
  <c r="E12" i="2"/>
  <c r="E11" i="2"/>
  <c r="E10" i="2"/>
  <c r="E9" i="2"/>
  <c r="E8" i="2"/>
  <c r="E7" i="2"/>
  <c r="E6" i="2"/>
  <c r="E5" i="2"/>
  <c r="E17" i="4"/>
  <c r="E37" i="4"/>
  <c r="G25" i="3"/>
  <c r="G24" i="3"/>
  <c r="G23" i="3"/>
  <c r="G22" i="3"/>
  <c r="D14" i="3"/>
  <c r="D13" i="3"/>
  <c r="M3" i="3"/>
  <c r="D5" i="1" s="1"/>
  <c r="G22" i="6" l="1"/>
  <c r="E36" i="1"/>
  <c r="E37" i="1" s="1"/>
  <c r="G21" i="3"/>
  <c r="E5" i="1"/>
  <c r="D14" i="6"/>
  <c r="N6" i="6" s="1"/>
  <c r="E13" i="2"/>
  <c r="E9" i="4"/>
  <c r="E5" i="4"/>
  <c r="E10" i="4"/>
  <c r="E6" i="4"/>
  <c r="E11" i="4"/>
  <c r="E7" i="4"/>
  <c r="E13" i="4"/>
  <c r="E28" i="4"/>
  <c r="E26" i="4"/>
  <c r="E30" i="4"/>
  <c r="E8" i="4"/>
  <c r="E12" i="4"/>
  <c r="E27" i="4"/>
  <c r="E31" i="4"/>
  <c r="E32" i="4"/>
  <c r="E25" i="4"/>
  <c r="E29" i="4"/>
  <c r="E33" i="4"/>
  <c r="E25" i="1" l="1"/>
  <c r="E31" i="1"/>
  <c r="E33" i="1"/>
  <c r="E32" i="1"/>
  <c r="E26" i="1"/>
  <c r="E27" i="1"/>
  <c r="E30" i="1"/>
  <c r="E29" i="1"/>
  <c r="E28" i="1"/>
  <c r="E17" i="1"/>
  <c r="E7" i="1"/>
  <c r="E6" i="1"/>
  <c r="E12" i="1"/>
  <c r="E13" i="1"/>
  <c r="E8" i="1"/>
  <c r="E11" i="1"/>
  <c r="E9" i="1"/>
  <c r="N7" i="6"/>
  <c r="H7" i="6"/>
  <c r="J5" i="6"/>
  <c r="F5" i="6"/>
  <c r="H4" i="6"/>
  <c r="D15" i="6"/>
  <c r="L7" i="6"/>
  <c r="J10" i="6"/>
  <c r="J9" i="6"/>
  <c r="J8" i="6"/>
  <c r="L6" i="6"/>
  <c r="J3" i="6"/>
  <c r="D6" i="6"/>
  <c r="N3" i="6"/>
  <c r="L10" i="6"/>
  <c r="L5" i="6"/>
  <c r="D9" i="6"/>
  <c r="F3" i="6"/>
  <c r="H8" i="6"/>
  <c r="D4" i="6"/>
  <c r="J7" i="6"/>
  <c r="H10" i="6"/>
  <c r="F7" i="6"/>
  <c r="L3" i="6"/>
  <c r="J6" i="6"/>
  <c r="H9" i="6"/>
  <c r="L11" i="6"/>
  <c r="N11" i="6"/>
  <c r="H3" i="6"/>
  <c r="F6" i="6"/>
  <c r="L9" i="6"/>
  <c r="N4" i="6"/>
  <c r="D10" i="6"/>
  <c r="L4" i="6"/>
  <c r="D8" i="6"/>
  <c r="J11" i="6"/>
  <c r="N8" i="6"/>
  <c r="F4" i="6"/>
  <c r="D7" i="6"/>
  <c r="N9" i="6"/>
  <c r="N10" i="6"/>
  <c r="J4" i="6"/>
  <c r="F10" i="6"/>
  <c r="F11" i="6"/>
  <c r="L8" i="6"/>
  <c r="H5" i="6"/>
  <c r="D5" i="6"/>
  <c r="H11" i="6"/>
  <c r="H6" i="6"/>
  <c r="F9" i="6"/>
  <c r="D3" i="6"/>
  <c r="N5" i="6"/>
  <c r="F8" i="6"/>
  <c r="D11" i="6"/>
  <c r="D3" i="3"/>
  <c r="H11" i="3"/>
  <c r="H7" i="3"/>
  <c r="J11" i="3"/>
  <c r="J7" i="3"/>
  <c r="L11" i="3"/>
  <c r="L7" i="3"/>
  <c r="L3" i="3"/>
  <c r="F10" i="3"/>
  <c r="F6" i="3"/>
  <c r="D11" i="3"/>
  <c r="D7" i="3"/>
  <c r="N11" i="3"/>
  <c r="H10" i="3"/>
  <c r="H6" i="3"/>
  <c r="J10" i="3"/>
  <c r="J6" i="3"/>
  <c r="L10" i="3"/>
  <c r="L6" i="3"/>
  <c r="J3" i="3"/>
  <c r="F9" i="3"/>
  <c r="F5" i="3"/>
  <c r="D10" i="3"/>
  <c r="D6" i="3"/>
  <c r="N10" i="3"/>
  <c r="N6" i="3"/>
  <c r="H9" i="3"/>
  <c r="H5" i="3"/>
  <c r="J9" i="3"/>
  <c r="J5" i="3"/>
  <c r="L9" i="3"/>
  <c r="L5" i="3"/>
  <c r="H3" i="3"/>
  <c r="F8" i="3"/>
  <c r="F4" i="3"/>
  <c r="D9" i="3"/>
  <c r="D5" i="3"/>
  <c r="N9" i="3"/>
  <c r="N5" i="3"/>
  <c r="H8" i="3"/>
  <c r="H4" i="3"/>
  <c r="J8" i="3"/>
  <c r="J4" i="3"/>
  <c r="L8" i="3"/>
  <c r="L4" i="3"/>
  <c r="F11" i="3"/>
  <c r="F7" i="3"/>
  <c r="F3" i="3"/>
  <c r="D8" i="3"/>
  <c r="D4" i="3"/>
  <c r="N8" i="3"/>
  <c r="N4" i="3"/>
  <c r="D15" i="3"/>
  <c r="N3" i="3"/>
  <c r="N7" i="3"/>
</calcChain>
</file>

<file path=xl/sharedStrings.xml><?xml version="1.0" encoding="utf-8"?>
<sst xmlns="http://schemas.openxmlformats.org/spreadsheetml/2006/main" count="280" uniqueCount="66">
  <si>
    <t>P. č.</t>
  </si>
  <si>
    <t>1.</t>
  </si>
  <si>
    <t>2.</t>
  </si>
  <si>
    <t>3.</t>
  </si>
  <si>
    <t>4.</t>
  </si>
  <si>
    <t>5.</t>
  </si>
  <si>
    <t>Kandidát</t>
  </si>
  <si>
    <t>Spolu</t>
  </si>
  <si>
    <t>počet</t>
  </si>
  <si>
    <t>percentá</t>
  </si>
  <si>
    <t>Celkový počet voličov:</t>
  </si>
  <si>
    <t>Počet platných hlasov:</t>
  </si>
  <si>
    <t>Účasť:</t>
  </si>
  <si>
    <t>1 - Dom služieb</t>
  </si>
  <si>
    <t>2 - ZŠ strará</t>
  </si>
  <si>
    <t>3- ZŠ stará</t>
  </si>
  <si>
    <t>4 - ZŠ nová</t>
  </si>
  <si>
    <t>5 - KD</t>
  </si>
  <si>
    <t>1. Dom služieb</t>
  </si>
  <si>
    <t>2. ZŠ - stará</t>
  </si>
  <si>
    <t>3. ZŠ - stará</t>
  </si>
  <si>
    <t>4. ZŠ - nová</t>
  </si>
  <si>
    <t>5. Kultúrny dom</t>
  </si>
  <si>
    <t>Celkový poč. voličov</t>
  </si>
  <si>
    <t>Účasť</t>
  </si>
  <si>
    <t>Počet platných hlasov</t>
  </si>
  <si>
    <t>VO Poltár počet voličov:</t>
  </si>
  <si>
    <t>VO Poltár platné hlasy:</t>
  </si>
  <si>
    <t>VO Poltár účasť:</t>
  </si>
  <si>
    <t>6.</t>
  </si>
  <si>
    <t>7.</t>
  </si>
  <si>
    <t>8.</t>
  </si>
  <si>
    <t>9.</t>
  </si>
  <si>
    <t>Ján Skýpala</t>
  </si>
  <si>
    <t>Predseda VUC podľa Lehoty:</t>
  </si>
  <si>
    <t>Poslanci podľa Slanej Lehoty:</t>
  </si>
  <si>
    <t>Michal Albert</t>
  </si>
  <si>
    <t>Maroš Čupka</t>
  </si>
  <si>
    <t>Rudolf Huliak</t>
  </si>
  <si>
    <t>Marek Kotleba</t>
  </si>
  <si>
    <t>Ondrej Lunter</t>
  </si>
  <si>
    <t>Marek Modranský</t>
  </si>
  <si>
    <t>Adrian Polóny</t>
  </si>
  <si>
    <t xml:space="preserve">Jozef Sásik </t>
  </si>
  <si>
    <t>Miroslav Suja</t>
  </si>
  <si>
    <t>Július Balog</t>
  </si>
  <si>
    <t>Andrea Baníková</t>
  </si>
  <si>
    <t>Pavol Čičmanec</t>
  </si>
  <si>
    <t>Irena Guzmová</t>
  </si>
  <si>
    <t>Ján Chromek</t>
  </si>
  <si>
    <t>Jana Palíková</t>
  </si>
  <si>
    <t>Monika Slížiková</t>
  </si>
  <si>
    <t>Juraj Suja</t>
  </si>
  <si>
    <t>Poslanci:</t>
  </si>
  <si>
    <t>Počet platných hlasovacích lístkov:</t>
  </si>
  <si>
    <t>Predseda VUC:</t>
  </si>
  <si>
    <t>Predseda VUC podľa Zeleného:</t>
  </si>
  <si>
    <t>Poslanci podľa Zeleného:</t>
  </si>
  <si>
    <t>Predseda VUC podľa VO Poltár:</t>
  </si>
  <si>
    <t>Poslanci VUC podľa VO Poltár:</t>
  </si>
  <si>
    <t>VO Poltár platné hl. lístky:</t>
  </si>
  <si>
    <t>Predseda VUC podľa Poltára:</t>
  </si>
  <si>
    <t>Poslanci podľa Poltára:</t>
  </si>
  <si>
    <t>Poslanci VUC:</t>
  </si>
  <si>
    <t>percento z počtu platných hlasovacích lístkov</t>
  </si>
  <si>
    <t>Percentá sú vyrátané z počtu platných hlasovacích lístkov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</si>
</sst>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3" fontId="2" fillId="0" borderId="2" xfId="0" applyNumberFormat="1" applyFont="1" applyBorder="1" applyAlignment="1">
      <alignment horizontal="center" vertical="center"/>
    </xf>
    <xf numFmtId="0" fontId="0" fillId="0" borderId="5" xfId="0" applyBorder="1"/>
    <xf numFmtId="3" fontId="2" fillId="0" borderId="5" xfId="0" applyNumberFormat="1" applyFont="1" applyBorder="1" applyAlignment="1">
      <alignment horizontal="center" vertical="center"/>
    </xf>
    <xf numFmtId="10" fontId="0" fillId="0" borderId="0" xfId="0" applyNumberFormat="1"/>
    <xf numFmtId="0" fontId="3" fillId="0" borderId="0" xfId="0" applyFont="1"/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7" xfId="0" applyBorder="1"/>
    <xf numFmtId="10" fontId="2" fillId="0" borderId="3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0" fillId="0" borderId="7" xfId="0" applyFill="1" applyBorder="1"/>
    <xf numFmtId="0" fontId="0" fillId="0" borderId="11" xfId="0" applyBorder="1"/>
    <xf numFmtId="10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3" fontId="2" fillId="0" borderId="7" xfId="0" applyNumberFormat="1" applyFont="1" applyBorder="1" applyAlignment="1">
      <alignment horizontal="center" vertical="center"/>
    </xf>
    <xf numFmtId="0" fontId="0" fillId="0" borderId="11" xfId="0" applyFill="1" applyBorder="1"/>
    <xf numFmtId="0" fontId="4" fillId="0" borderId="7" xfId="0" applyFont="1" applyBorder="1"/>
    <xf numFmtId="0" fontId="0" fillId="0" borderId="4" xfId="0" applyFill="1" applyBorder="1"/>
    <xf numFmtId="0" fontId="0" fillId="0" borderId="5" xfId="0" applyFill="1" applyBorder="1"/>
    <xf numFmtId="9" fontId="0" fillId="0" borderId="0" xfId="0" applyNumberFormat="1"/>
    <xf numFmtId="10" fontId="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/>
    <xf numFmtId="1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5956-6793-4C61-BC99-08F4FD124860}">
  <dimension ref="B1:H40"/>
  <sheetViews>
    <sheetView tabSelected="1" workbookViewId="0">
      <selection activeCell="H34" sqref="H34"/>
    </sheetView>
  </sheetViews>
  <sheetFormatPr defaultRowHeight="15" x14ac:dyDescent="0.25"/>
  <cols>
    <col min="2" max="2" width="5.140625" customWidth="1"/>
    <col min="3" max="3" width="23.7109375" bestFit="1" customWidth="1"/>
    <col min="4" max="4" width="13.140625" customWidth="1"/>
    <col min="5" max="5" width="11.85546875" bestFit="1" customWidth="1"/>
    <col min="7" max="7" width="16.28515625" bestFit="1" customWidth="1"/>
  </cols>
  <sheetData>
    <row r="1" spans="2:8" ht="21" x14ac:dyDescent="0.35">
      <c r="C1" s="10" t="s">
        <v>55</v>
      </c>
      <c r="E1" s="10"/>
    </row>
    <row r="3" spans="2:8" ht="15.75" x14ac:dyDescent="0.25">
      <c r="B3" s="31" t="s">
        <v>0</v>
      </c>
      <c r="C3" s="31" t="s">
        <v>6</v>
      </c>
      <c r="D3" s="32" t="s">
        <v>7</v>
      </c>
      <c r="E3" s="33"/>
    </row>
    <row r="4" spans="2:8" ht="16.5" thickBot="1" x14ac:dyDescent="0.3">
      <c r="B4" s="31"/>
      <c r="C4" s="31"/>
      <c r="D4" s="3" t="s">
        <v>8</v>
      </c>
      <c r="E4" s="3" t="s">
        <v>9</v>
      </c>
    </row>
    <row r="5" spans="2:8" ht="15.75" x14ac:dyDescent="0.25">
      <c r="B5" s="4" t="s">
        <v>1</v>
      </c>
      <c r="C5" s="5" t="s">
        <v>36</v>
      </c>
      <c r="D5" s="6">
        <f>'Slaná Lehota'!D5+Zelené!D5+'Poltár-predsedaVUC'!M3</f>
        <v>66</v>
      </c>
      <c r="E5" s="14">
        <f>D5/$E$16</f>
        <v>3.2352941176470591E-2</v>
      </c>
    </row>
    <row r="6" spans="2:8" ht="15.75" x14ac:dyDescent="0.25">
      <c r="B6" s="20" t="s">
        <v>2</v>
      </c>
      <c r="C6" s="13" t="s">
        <v>37</v>
      </c>
      <c r="D6" s="24">
        <f>'Slaná Lehota'!D6+Zelené!D6+'Poltár-predsedaVUC'!M4</f>
        <v>39</v>
      </c>
      <c r="E6" s="30">
        <f t="shared" ref="E6:E13" si="0">D6/$E$16</f>
        <v>1.9117647058823531E-2</v>
      </c>
    </row>
    <row r="7" spans="2:8" ht="15.75" x14ac:dyDescent="0.25">
      <c r="B7" s="20" t="s">
        <v>3</v>
      </c>
      <c r="C7" s="13" t="s">
        <v>38</v>
      </c>
      <c r="D7" s="24">
        <f>'Slaná Lehota'!D7+Zelené!D7+'Poltár-predsedaVUC'!M5</f>
        <v>290</v>
      </c>
      <c r="E7" s="30">
        <f t="shared" si="0"/>
        <v>0.14215686274509803</v>
      </c>
    </row>
    <row r="8" spans="2:8" ht="15.75" x14ac:dyDescent="0.25">
      <c r="B8" s="25" t="s">
        <v>4</v>
      </c>
      <c r="C8" s="19" t="s">
        <v>39</v>
      </c>
      <c r="D8" s="24">
        <f>'Slaná Lehota'!D8+Zelené!D8+'Poltár-predsedaVUC'!M6</f>
        <v>152</v>
      </c>
      <c r="E8" s="30">
        <f t="shared" si="0"/>
        <v>7.4509803921568626E-2</v>
      </c>
      <c r="G8" s="9"/>
    </row>
    <row r="9" spans="2:8" ht="15.75" x14ac:dyDescent="0.25">
      <c r="B9" s="25" t="s">
        <v>5</v>
      </c>
      <c r="C9" s="19" t="s">
        <v>40</v>
      </c>
      <c r="D9" s="24">
        <f>'Slaná Lehota'!D9+Zelené!D9+'Poltár-predsedaVUC'!M7</f>
        <v>766</v>
      </c>
      <c r="E9" s="30">
        <f t="shared" si="0"/>
        <v>0.37549019607843137</v>
      </c>
      <c r="G9" s="29"/>
    </row>
    <row r="10" spans="2:8" ht="15.75" x14ac:dyDescent="0.25">
      <c r="B10" s="25" t="s">
        <v>29</v>
      </c>
      <c r="C10" s="26" t="s">
        <v>41</v>
      </c>
      <c r="D10" s="24">
        <f>'Slaná Lehota'!D10+Zelené!D10+'Poltár-predsedaVUC'!M8</f>
        <v>44</v>
      </c>
      <c r="E10" s="30">
        <f t="shared" si="0"/>
        <v>2.1568627450980392E-2</v>
      </c>
    </row>
    <row r="11" spans="2:8" ht="15.75" x14ac:dyDescent="0.25">
      <c r="B11" s="25" t="s">
        <v>30</v>
      </c>
      <c r="C11" s="19" t="s">
        <v>42</v>
      </c>
      <c r="D11" s="24">
        <f>'Slaná Lehota'!D11+Zelené!D11+'Poltár-predsedaVUC'!M9</f>
        <v>332</v>
      </c>
      <c r="E11" s="30">
        <f t="shared" si="0"/>
        <v>0.16274509803921569</v>
      </c>
      <c r="H11" s="1"/>
    </row>
    <row r="12" spans="2:8" ht="15.75" x14ac:dyDescent="0.25">
      <c r="B12" s="25" t="s">
        <v>31</v>
      </c>
      <c r="C12" s="19" t="s">
        <v>43</v>
      </c>
      <c r="D12" s="24">
        <f>'Slaná Lehota'!D12+Zelené!D12+'Poltár-predsedaVUC'!M10</f>
        <v>15</v>
      </c>
      <c r="E12" s="30">
        <f t="shared" si="0"/>
        <v>7.3529411764705881E-3</v>
      </c>
    </row>
    <row r="13" spans="2:8" ht="16.5" thickBot="1" x14ac:dyDescent="0.3">
      <c r="B13" s="27" t="s">
        <v>32</v>
      </c>
      <c r="C13" s="28" t="s">
        <v>44</v>
      </c>
      <c r="D13" s="8">
        <f>'Slaná Lehota'!D13+Zelené!D13+'Poltár-predsedaVUC'!M11</f>
        <v>336</v>
      </c>
      <c r="E13" s="15">
        <f t="shared" si="0"/>
        <v>0.16470588235294117</v>
      </c>
    </row>
    <row r="15" spans="2:8" x14ac:dyDescent="0.25">
      <c r="C15" t="s">
        <v>10</v>
      </c>
      <c r="E15" s="1">
        <f>'Poltár-predsedaVUC'!C21+'Poltár-predsedaVUC'!C22+'Poltár-predsedaVUC'!C23+'Poltár-predsedaVUC'!C24+'Poltár-predsedaVUC'!C25+'Slaná Lehota'!E15+Zelené!E15</f>
        <v>4360</v>
      </c>
    </row>
    <row r="16" spans="2:8" x14ac:dyDescent="0.25">
      <c r="C16" t="s">
        <v>11</v>
      </c>
      <c r="E16" s="1">
        <f>'Slaná Lehota'!E16+Zelené!E16+'Poltár-predsedaVUC'!E21+'Poltár-predsedaVUC'!E22+'Poltár-predsedaVUC'!E23+'Poltár-predsedaVUC'!E24+'Poltár-predsedaVUC'!E25</f>
        <v>2040</v>
      </c>
    </row>
    <row r="17" spans="2:7" x14ac:dyDescent="0.25">
      <c r="C17" t="s">
        <v>12</v>
      </c>
      <c r="E17" s="9">
        <f>E16/E15</f>
        <v>0.46788990825688076</v>
      </c>
    </row>
    <row r="19" spans="2:7" ht="21" x14ac:dyDescent="0.35">
      <c r="C19" s="10" t="s">
        <v>61</v>
      </c>
      <c r="E19" s="10"/>
    </row>
    <row r="22" spans="2:7" ht="21" x14ac:dyDescent="0.35">
      <c r="C22" s="10" t="s">
        <v>63</v>
      </c>
    </row>
    <row r="23" spans="2:7" ht="15.75" x14ac:dyDescent="0.25">
      <c r="B23" s="31" t="s">
        <v>0</v>
      </c>
      <c r="C23" s="31" t="s">
        <v>6</v>
      </c>
      <c r="D23" s="32" t="s">
        <v>7</v>
      </c>
      <c r="E23" s="33"/>
    </row>
    <row r="24" spans="2:7" ht="16.5" thickBot="1" x14ac:dyDescent="0.3">
      <c r="B24" s="31"/>
      <c r="C24" s="31"/>
      <c r="D24" s="3" t="s">
        <v>8</v>
      </c>
      <c r="E24" s="3" t="s">
        <v>64</v>
      </c>
    </row>
    <row r="25" spans="2:7" ht="15.75" x14ac:dyDescent="0.25">
      <c r="B25" s="4" t="s">
        <v>1</v>
      </c>
      <c r="C25" s="5" t="s">
        <v>45</v>
      </c>
      <c r="D25" s="6">
        <f>'Slaná Lehota'!D25+Zelené!D25+'Poltár - poslanci'!M3</f>
        <v>1325</v>
      </c>
      <c r="E25" s="14">
        <f>D25/$E$36</f>
        <v>0.57483731019522777</v>
      </c>
    </row>
    <row r="26" spans="2:7" ht="15.75" x14ac:dyDescent="0.25">
      <c r="B26" s="20" t="s">
        <v>2</v>
      </c>
      <c r="C26" s="13" t="s">
        <v>46</v>
      </c>
      <c r="D26" s="24">
        <f>'Slaná Lehota'!D26+Zelené!D26+'Poltár - poslanci'!M4</f>
        <v>820</v>
      </c>
      <c r="E26" s="30">
        <f t="shared" ref="E26:E33" si="1">D26/$E$36</f>
        <v>0.35574837310195229</v>
      </c>
    </row>
    <row r="27" spans="2:7" ht="15.75" x14ac:dyDescent="0.25">
      <c r="B27" s="20" t="s">
        <v>3</v>
      </c>
      <c r="C27" s="19" t="s">
        <v>47</v>
      </c>
      <c r="D27" s="24">
        <f>'Slaná Lehota'!D27+Zelené!D27+'Poltár - poslanci'!M5</f>
        <v>372</v>
      </c>
      <c r="E27" s="30">
        <f t="shared" si="1"/>
        <v>0.16138828633405639</v>
      </c>
      <c r="G27" s="9"/>
    </row>
    <row r="28" spans="2:7" ht="15.75" x14ac:dyDescent="0.25">
      <c r="B28" s="25" t="s">
        <v>4</v>
      </c>
      <c r="C28" s="19" t="s">
        <v>48</v>
      </c>
      <c r="D28" s="24">
        <f>'Slaná Lehota'!D28+Zelené!D28+'Poltár - poslanci'!M6</f>
        <v>59</v>
      </c>
      <c r="E28" s="30">
        <f t="shared" si="1"/>
        <v>2.5596529284164858E-2</v>
      </c>
    </row>
    <row r="29" spans="2:7" ht="15.75" x14ac:dyDescent="0.25">
      <c r="B29" s="25" t="s">
        <v>5</v>
      </c>
      <c r="C29" s="19" t="s">
        <v>49</v>
      </c>
      <c r="D29" s="24">
        <f>'Slaná Lehota'!D29+Zelené!D29+'Poltár - poslanci'!M7</f>
        <v>354</v>
      </c>
      <c r="E29" s="30">
        <f t="shared" si="1"/>
        <v>0.15357917570498916</v>
      </c>
      <c r="G29" s="9"/>
    </row>
    <row r="30" spans="2:7" ht="15.75" x14ac:dyDescent="0.25">
      <c r="B30" s="25" t="s">
        <v>29</v>
      </c>
      <c r="C30" s="19" t="s">
        <v>50</v>
      </c>
      <c r="D30" s="24">
        <f>'Slaná Lehota'!D30+Zelené!D30+'Poltár - poslanci'!M8</f>
        <v>97</v>
      </c>
      <c r="E30" s="30">
        <f t="shared" si="1"/>
        <v>4.2082429501084602E-2</v>
      </c>
    </row>
    <row r="31" spans="2:7" ht="15.75" x14ac:dyDescent="0.25">
      <c r="B31" s="25" t="s">
        <v>30</v>
      </c>
      <c r="C31" s="19" t="s">
        <v>33</v>
      </c>
      <c r="D31" s="24">
        <f>'Slaná Lehota'!D31+Zelené!D31+'Poltár - poslanci'!M9</f>
        <v>776</v>
      </c>
      <c r="E31" s="30">
        <f t="shared" si="1"/>
        <v>0.33665943600867682</v>
      </c>
    </row>
    <row r="32" spans="2:7" ht="15.75" x14ac:dyDescent="0.25">
      <c r="B32" s="25" t="s">
        <v>31</v>
      </c>
      <c r="C32" s="19" t="s">
        <v>51</v>
      </c>
      <c r="D32" s="24">
        <f>'Slaná Lehota'!D32+Zelené!D32+'Poltár - poslanci'!M10</f>
        <v>74</v>
      </c>
      <c r="E32" s="30">
        <f t="shared" si="1"/>
        <v>3.2104121475054231E-2</v>
      </c>
    </row>
    <row r="33" spans="2:5" ht="16.5" thickBot="1" x14ac:dyDescent="0.3">
      <c r="B33" s="27" t="s">
        <v>32</v>
      </c>
      <c r="C33" s="28" t="s">
        <v>52</v>
      </c>
      <c r="D33" s="8">
        <f>'Slaná Lehota'!D33+Zelené!D33+'Poltár - poslanci'!M11</f>
        <v>117</v>
      </c>
      <c r="E33" s="15">
        <f t="shared" si="1"/>
        <v>5.0759219088937095E-2</v>
      </c>
    </row>
    <row r="35" spans="2:5" x14ac:dyDescent="0.25">
      <c r="C35" t="s">
        <v>10</v>
      </c>
      <c r="E35" s="1">
        <f>E15</f>
        <v>4360</v>
      </c>
    </row>
    <row r="36" spans="2:5" x14ac:dyDescent="0.25">
      <c r="C36" t="s">
        <v>54</v>
      </c>
      <c r="E36" s="1">
        <f>'Poltár - poslanci'!E22:F22+'Poltár - poslanci'!E23:F23+'Poltár - poslanci'!E24:F24+'Poltár - poslanci'!E25:F25+'Poltár - poslanci'!E26:F26+'Slaná Lehota'!E36+Zelené!E36</f>
        <v>2305</v>
      </c>
    </row>
    <row r="37" spans="2:5" x14ac:dyDescent="0.25">
      <c r="C37" t="s">
        <v>12</v>
      </c>
      <c r="E37" s="9">
        <f>E36/E35</f>
        <v>0.52866972477064222</v>
      </c>
    </row>
    <row r="39" spans="2:5" ht="21" x14ac:dyDescent="0.35">
      <c r="C39" s="10" t="s">
        <v>62</v>
      </c>
      <c r="E39" s="10" t="s">
        <v>45</v>
      </c>
    </row>
    <row r="40" spans="2:5" ht="21" x14ac:dyDescent="0.35">
      <c r="E40" s="10" t="s">
        <v>46</v>
      </c>
    </row>
  </sheetData>
  <mergeCells count="6">
    <mergeCell ref="B3:B4"/>
    <mergeCell ref="C3:C4"/>
    <mergeCell ref="D3:E3"/>
    <mergeCell ref="B23:B24"/>
    <mergeCell ref="C23:C24"/>
    <mergeCell ref="D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E0D6-DB34-4266-9269-C9AA1F9AD1AA}">
  <dimension ref="B1:I40"/>
  <sheetViews>
    <sheetView topLeftCell="A7" workbookViewId="0">
      <selection activeCell="A10" sqref="A10"/>
    </sheetView>
  </sheetViews>
  <sheetFormatPr defaultRowHeight="15" x14ac:dyDescent="0.25"/>
  <cols>
    <col min="2" max="2" width="5.140625" customWidth="1"/>
    <col min="3" max="3" width="23.7109375" bestFit="1" customWidth="1"/>
    <col min="4" max="4" width="13.140625" customWidth="1"/>
  </cols>
  <sheetData>
    <row r="1" spans="2:9" ht="21" x14ac:dyDescent="0.35">
      <c r="C1" s="10" t="s">
        <v>55</v>
      </c>
      <c r="E1" s="10"/>
    </row>
    <row r="3" spans="2:9" ht="15.75" x14ac:dyDescent="0.25">
      <c r="B3" s="31" t="s">
        <v>0</v>
      </c>
      <c r="C3" s="31" t="s">
        <v>6</v>
      </c>
      <c r="D3" s="32" t="s">
        <v>7</v>
      </c>
      <c r="E3" s="33"/>
    </row>
    <row r="4" spans="2:9" ht="16.5" thickBot="1" x14ac:dyDescent="0.3">
      <c r="B4" s="31"/>
      <c r="C4" s="31"/>
      <c r="D4" s="3" t="s">
        <v>8</v>
      </c>
      <c r="E4" s="3" t="s">
        <v>9</v>
      </c>
    </row>
    <row r="5" spans="2:9" ht="15.75" x14ac:dyDescent="0.25">
      <c r="B5" s="4" t="s">
        <v>1</v>
      </c>
      <c r="C5" s="5" t="s">
        <v>36</v>
      </c>
      <c r="D5" s="6">
        <v>1</v>
      </c>
      <c r="E5" s="14">
        <f>D5/$E$16</f>
        <v>1.1363636363636364E-2</v>
      </c>
    </row>
    <row r="6" spans="2:9" ht="15.75" x14ac:dyDescent="0.25">
      <c r="B6" s="20" t="s">
        <v>2</v>
      </c>
      <c r="C6" s="13" t="s">
        <v>37</v>
      </c>
      <c r="D6" s="24">
        <v>2</v>
      </c>
      <c r="E6" s="30">
        <f t="shared" ref="E6:E13" si="0">D6/$E$16</f>
        <v>2.2727272727272728E-2</v>
      </c>
    </row>
    <row r="7" spans="2:9" ht="15.75" x14ac:dyDescent="0.25">
      <c r="B7" s="20" t="s">
        <v>3</v>
      </c>
      <c r="C7" s="13" t="s">
        <v>38</v>
      </c>
      <c r="D7" s="24">
        <v>19</v>
      </c>
      <c r="E7" s="30">
        <f t="shared" si="0"/>
        <v>0.21590909090909091</v>
      </c>
    </row>
    <row r="8" spans="2:9" ht="15.75" x14ac:dyDescent="0.25">
      <c r="B8" s="25" t="s">
        <v>4</v>
      </c>
      <c r="C8" s="19" t="s">
        <v>39</v>
      </c>
      <c r="D8" s="24">
        <v>8</v>
      </c>
      <c r="E8" s="30">
        <f t="shared" si="0"/>
        <v>9.0909090909090912E-2</v>
      </c>
      <c r="G8" s="9"/>
    </row>
    <row r="9" spans="2:9" ht="15.75" x14ac:dyDescent="0.25">
      <c r="B9" s="25" t="s">
        <v>5</v>
      </c>
      <c r="C9" s="19" t="s">
        <v>40</v>
      </c>
      <c r="D9" s="24">
        <v>39</v>
      </c>
      <c r="E9" s="30">
        <f t="shared" si="0"/>
        <v>0.44318181818181818</v>
      </c>
      <c r="G9" s="29"/>
      <c r="I9" s="29"/>
    </row>
    <row r="10" spans="2:9" ht="15.75" x14ac:dyDescent="0.25">
      <c r="B10" s="25" t="s">
        <v>29</v>
      </c>
      <c r="C10" s="26" t="s">
        <v>41</v>
      </c>
      <c r="D10" s="24">
        <v>2</v>
      </c>
      <c r="E10" s="30">
        <f t="shared" si="0"/>
        <v>2.2727272727272728E-2</v>
      </c>
    </row>
    <row r="11" spans="2:9" ht="15.75" x14ac:dyDescent="0.25">
      <c r="B11" s="25" t="s">
        <v>30</v>
      </c>
      <c r="C11" s="19" t="s">
        <v>42</v>
      </c>
      <c r="D11" s="24">
        <v>15</v>
      </c>
      <c r="E11" s="30">
        <f t="shared" si="0"/>
        <v>0.17045454545454544</v>
      </c>
    </row>
    <row r="12" spans="2:9" ht="15.75" x14ac:dyDescent="0.25">
      <c r="B12" s="25" t="s">
        <v>31</v>
      </c>
      <c r="C12" s="19" t="s">
        <v>43</v>
      </c>
      <c r="D12" s="24">
        <v>0</v>
      </c>
      <c r="E12" s="30">
        <f t="shared" si="0"/>
        <v>0</v>
      </c>
    </row>
    <row r="13" spans="2:9" ht="16.5" thickBot="1" x14ac:dyDescent="0.3">
      <c r="B13" s="27" t="s">
        <v>32</v>
      </c>
      <c r="C13" s="28" t="s">
        <v>44</v>
      </c>
      <c r="D13" s="8">
        <v>2</v>
      </c>
      <c r="E13" s="15">
        <f t="shared" si="0"/>
        <v>2.2727272727272728E-2</v>
      </c>
    </row>
    <row r="15" spans="2:9" x14ac:dyDescent="0.25">
      <c r="C15" t="s">
        <v>10</v>
      </c>
      <c r="E15" s="1">
        <v>107</v>
      </c>
    </row>
    <row r="16" spans="2:9" x14ac:dyDescent="0.25">
      <c r="C16" t="s">
        <v>11</v>
      </c>
      <c r="E16" s="1">
        <v>88</v>
      </c>
      <c r="H16" s="1"/>
    </row>
    <row r="17" spans="2:5" x14ac:dyDescent="0.25">
      <c r="C17" t="s">
        <v>12</v>
      </c>
      <c r="E17" s="9">
        <f>E16/E15</f>
        <v>0.82242990654205606</v>
      </c>
    </row>
    <row r="19" spans="2:5" ht="21" x14ac:dyDescent="0.35">
      <c r="C19" s="10" t="s">
        <v>34</v>
      </c>
      <c r="E19" s="10" t="s">
        <v>40</v>
      </c>
    </row>
    <row r="22" spans="2:5" ht="21" x14ac:dyDescent="0.35">
      <c r="C22" s="10" t="s">
        <v>53</v>
      </c>
    </row>
    <row r="23" spans="2:5" ht="15.75" x14ac:dyDescent="0.25">
      <c r="B23" s="31" t="s">
        <v>0</v>
      </c>
      <c r="C23" s="31" t="s">
        <v>6</v>
      </c>
      <c r="D23" s="32" t="s">
        <v>7</v>
      </c>
      <c r="E23" s="33"/>
    </row>
    <row r="24" spans="2:5" ht="16.5" thickBot="1" x14ac:dyDescent="0.3">
      <c r="B24" s="31"/>
      <c r="C24" s="31"/>
      <c r="D24" s="3" t="s">
        <v>8</v>
      </c>
      <c r="E24" s="3" t="s">
        <v>64</v>
      </c>
    </row>
    <row r="25" spans="2:5" ht="15.75" x14ac:dyDescent="0.25">
      <c r="B25" s="4" t="s">
        <v>1</v>
      </c>
      <c r="C25" s="5" t="s">
        <v>45</v>
      </c>
      <c r="D25" s="6">
        <v>68</v>
      </c>
      <c r="E25" s="14">
        <f>D25/$E$36</f>
        <v>0.7010309278350515</v>
      </c>
    </row>
    <row r="26" spans="2:5" ht="15.75" x14ac:dyDescent="0.25">
      <c r="B26" s="20" t="s">
        <v>2</v>
      </c>
      <c r="C26" s="13" t="s">
        <v>46</v>
      </c>
      <c r="D26" s="24">
        <v>37</v>
      </c>
      <c r="E26" s="30">
        <f t="shared" ref="E26:E33" si="1">D26/$E$36</f>
        <v>0.38144329896907214</v>
      </c>
    </row>
    <row r="27" spans="2:5" ht="15.75" x14ac:dyDescent="0.25">
      <c r="B27" s="20" t="s">
        <v>3</v>
      </c>
      <c r="C27" s="19" t="s">
        <v>47</v>
      </c>
      <c r="D27" s="24">
        <v>10</v>
      </c>
      <c r="E27" s="30">
        <f t="shared" si="1"/>
        <v>0.10309278350515463</v>
      </c>
    </row>
    <row r="28" spans="2:5" ht="15.75" x14ac:dyDescent="0.25">
      <c r="B28" s="25" t="s">
        <v>4</v>
      </c>
      <c r="C28" s="19" t="s">
        <v>48</v>
      </c>
      <c r="D28" s="24">
        <v>3</v>
      </c>
      <c r="E28" s="30">
        <f t="shared" si="1"/>
        <v>3.0927835051546393E-2</v>
      </c>
    </row>
    <row r="29" spans="2:5" ht="15.75" x14ac:dyDescent="0.25">
      <c r="B29" s="25" t="s">
        <v>5</v>
      </c>
      <c r="C29" s="19" t="s">
        <v>49</v>
      </c>
      <c r="D29" s="24">
        <v>18</v>
      </c>
      <c r="E29" s="30">
        <f t="shared" si="1"/>
        <v>0.18556701030927836</v>
      </c>
    </row>
    <row r="30" spans="2:5" ht="15.75" x14ac:dyDescent="0.25">
      <c r="B30" s="25" t="s">
        <v>29</v>
      </c>
      <c r="C30" s="19" t="s">
        <v>50</v>
      </c>
      <c r="D30" s="24">
        <v>2</v>
      </c>
      <c r="E30" s="30">
        <f t="shared" si="1"/>
        <v>2.0618556701030927E-2</v>
      </c>
    </row>
    <row r="31" spans="2:5" ht="15.75" x14ac:dyDescent="0.25">
      <c r="B31" s="25" t="s">
        <v>30</v>
      </c>
      <c r="C31" s="19" t="s">
        <v>33</v>
      </c>
      <c r="D31" s="24">
        <v>23</v>
      </c>
      <c r="E31" s="30">
        <f t="shared" si="1"/>
        <v>0.23711340206185566</v>
      </c>
    </row>
    <row r="32" spans="2:5" ht="15.75" x14ac:dyDescent="0.25">
      <c r="B32" s="25" t="s">
        <v>31</v>
      </c>
      <c r="C32" s="19" t="s">
        <v>51</v>
      </c>
      <c r="D32" s="24">
        <v>4</v>
      </c>
      <c r="E32" s="30">
        <f t="shared" si="1"/>
        <v>4.1237113402061855E-2</v>
      </c>
    </row>
    <row r="33" spans="2:5" ht="16.5" thickBot="1" x14ac:dyDescent="0.3">
      <c r="B33" s="27" t="s">
        <v>32</v>
      </c>
      <c r="C33" s="28" t="s">
        <v>52</v>
      </c>
      <c r="D33" s="8">
        <v>5</v>
      </c>
      <c r="E33" s="15">
        <f t="shared" si="1"/>
        <v>5.1546391752577317E-2</v>
      </c>
    </row>
    <row r="35" spans="2:5" x14ac:dyDescent="0.25">
      <c r="C35" t="s">
        <v>10</v>
      </c>
      <c r="E35" s="1">
        <v>107</v>
      </c>
    </row>
    <row r="36" spans="2:5" x14ac:dyDescent="0.25">
      <c r="C36" t="s">
        <v>54</v>
      </c>
      <c r="E36" s="1">
        <v>97</v>
      </c>
    </row>
    <row r="37" spans="2:5" x14ac:dyDescent="0.25">
      <c r="C37" t="s">
        <v>12</v>
      </c>
      <c r="E37" s="9">
        <f>E36/E35</f>
        <v>0.90654205607476634</v>
      </c>
    </row>
    <row r="39" spans="2:5" ht="21" x14ac:dyDescent="0.35">
      <c r="C39" s="10" t="s">
        <v>35</v>
      </c>
      <c r="E39" s="10" t="s">
        <v>45</v>
      </c>
    </row>
    <row r="40" spans="2:5" ht="21" x14ac:dyDescent="0.35">
      <c r="E40" s="10" t="s">
        <v>46</v>
      </c>
    </row>
  </sheetData>
  <mergeCells count="6">
    <mergeCell ref="B3:B4"/>
    <mergeCell ref="C3:C4"/>
    <mergeCell ref="D3:E3"/>
    <mergeCell ref="B23:B24"/>
    <mergeCell ref="C23:C24"/>
    <mergeCell ref="D23:E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B3C-464E-44DD-A646-D046E70182D4}">
  <dimension ref="B1:G40"/>
  <sheetViews>
    <sheetView topLeftCell="A7" workbookViewId="0">
      <selection activeCell="G9" sqref="G9"/>
    </sheetView>
  </sheetViews>
  <sheetFormatPr defaultRowHeight="15" x14ac:dyDescent="0.25"/>
  <cols>
    <col min="2" max="2" width="5.140625" customWidth="1"/>
    <col min="3" max="3" width="23.7109375" bestFit="1" customWidth="1"/>
    <col min="4" max="4" width="13.140625" customWidth="1"/>
  </cols>
  <sheetData>
    <row r="1" spans="2:7" ht="21" x14ac:dyDescent="0.35">
      <c r="C1" s="10" t="s">
        <v>55</v>
      </c>
      <c r="E1" s="10"/>
    </row>
    <row r="3" spans="2:7" ht="15.75" x14ac:dyDescent="0.25">
      <c r="B3" s="31" t="s">
        <v>0</v>
      </c>
      <c r="C3" s="31" t="s">
        <v>6</v>
      </c>
      <c r="D3" s="32" t="s">
        <v>7</v>
      </c>
      <c r="E3" s="33"/>
    </row>
    <row r="4" spans="2:7" ht="16.5" thickBot="1" x14ac:dyDescent="0.3">
      <c r="B4" s="31"/>
      <c r="C4" s="31"/>
      <c r="D4" s="3" t="s">
        <v>8</v>
      </c>
      <c r="E4" s="3" t="s">
        <v>9</v>
      </c>
    </row>
    <row r="5" spans="2:7" ht="15.75" x14ac:dyDescent="0.25">
      <c r="B5" s="4" t="s">
        <v>1</v>
      </c>
      <c r="C5" s="5" t="s">
        <v>36</v>
      </c>
      <c r="D5" s="6">
        <v>0</v>
      </c>
      <c r="E5" s="14">
        <f>D5/$E$16</f>
        <v>0</v>
      </c>
    </row>
    <row r="6" spans="2:7" ht="15.75" x14ac:dyDescent="0.25">
      <c r="B6" s="20" t="s">
        <v>2</v>
      </c>
      <c r="C6" s="13" t="s">
        <v>37</v>
      </c>
      <c r="D6" s="24">
        <v>2</v>
      </c>
      <c r="E6" s="30">
        <f t="shared" ref="E6:E13" si="0">D6/$E$16</f>
        <v>2.247191011235955E-2</v>
      </c>
    </row>
    <row r="7" spans="2:7" ht="15.75" x14ac:dyDescent="0.25">
      <c r="B7" s="20" t="s">
        <v>3</v>
      </c>
      <c r="C7" s="13" t="s">
        <v>38</v>
      </c>
      <c r="D7" s="24">
        <v>14</v>
      </c>
      <c r="E7" s="30">
        <f t="shared" si="0"/>
        <v>0.15730337078651685</v>
      </c>
    </row>
    <row r="8" spans="2:7" ht="15.75" x14ac:dyDescent="0.25">
      <c r="B8" s="25" t="s">
        <v>4</v>
      </c>
      <c r="C8" s="19" t="s">
        <v>39</v>
      </c>
      <c r="D8" s="24">
        <v>16</v>
      </c>
      <c r="E8" s="30">
        <f t="shared" si="0"/>
        <v>0.1797752808988764</v>
      </c>
      <c r="G8" s="9"/>
    </row>
    <row r="9" spans="2:7" ht="15.75" x14ac:dyDescent="0.25">
      <c r="B9" s="25" t="s">
        <v>5</v>
      </c>
      <c r="C9" s="19" t="s">
        <v>40</v>
      </c>
      <c r="D9" s="24">
        <v>33</v>
      </c>
      <c r="E9" s="30">
        <f t="shared" si="0"/>
        <v>0.3707865168539326</v>
      </c>
      <c r="G9" s="29"/>
    </row>
    <row r="10" spans="2:7" ht="15.75" x14ac:dyDescent="0.25">
      <c r="B10" s="25" t="s">
        <v>29</v>
      </c>
      <c r="C10" s="26" t="s">
        <v>41</v>
      </c>
      <c r="D10" s="24">
        <v>0</v>
      </c>
      <c r="E10" s="30">
        <f t="shared" si="0"/>
        <v>0</v>
      </c>
    </row>
    <row r="11" spans="2:7" ht="15.75" x14ac:dyDescent="0.25">
      <c r="B11" s="25" t="s">
        <v>30</v>
      </c>
      <c r="C11" s="19" t="s">
        <v>42</v>
      </c>
      <c r="D11" s="24">
        <v>9</v>
      </c>
      <c r="E11" s="30">
        <f t="shared" si="0"/>
        <v>0.10112359550561797</v>
      </c>
    </row>
    <row r="12" spans="2:7" ht="15.75" x14ac:dyDescent="0.25">
      <c r="B12" s="25" t="s">
        <v>31</v>
      </c>
      <c r="C12" s="19" t="s">
        <v>43</v>
      </c>
      <c r="D12" s="24">
        <v>1</v>
      </c>
      <c r="E12" s="30">
        <f t="shared" si="0"/>
        <v>1.1235955056179775E-2</v>
      </c>
    </row>
    <row r="13" spans="2:7" ht="16.5" thickBot="1" x14ac:dyDescent="0.3">
      <c r="B13" s="27" t="s">
        <v>32</v>
      </c>
      <c r="C13" s="28" t="s">
        <v>44</v>
      </c>
      <c r="D13" s="8">
        <v>14</v>
      </c>
      <c r="E13" s="15">
        <f t="shared" si="0"/>
        <v>0.15730337078651685</v>
      </c>
    </row>
    <row r="15" spans="2:7" x14ac:dyDescent="0.25">
      <c r="C15" t="s">
        <v>10</v>
      </c>
      <c r="E15" s="1">
        <v>156</v>
      </c>
    </row>
    <row r="16" spans="2:7" x14ac:dyDescent="0.25">
      <c r="C16" t="s">
        <v>11</v>
      </c>
      <c r="E16" s="1">
        <v>89</v>
      </c>
      <c r="G16" s="1"/>
    </row>
    <row r="17" spans="2:5" x14ac:dyDescent="0.25">
      <c r="C17" t="s">
        <v>12</v>
      </c>
      <c r="E17" s="9">
        <f>E16/E15</f>
        <v>0.57051282051282048</v>
      </c>
    </row>
    <row r="19" spans="2:5" ht="21" x14ac:dyDescent="0.35">
      <c r="B19" s="10" t="s">
        <v>56</v>
      </c>
      <c r="E19" s="10" t="s">
        <v>40</v>
      </c>
    </row>
    <row r="22" spans="2:5" ht="21" x14ac:dyDescent="0.35">
      <c r="C22" s="10" t="s">
        <v>53</v>
      </c>
    </row>
    <row r="23" spans="2:5" ht="15.75" x14ac:dyDescent="0.25">
      <c r="B23" s="31" t="s">
        <v>0</v>
      </c>
      <c r="C23" s="31" t="s">
        <v>6</v>
      </c>
      <c r="D23" s="32" t="s">
        <v>7</v>
      </c>
      <c r="E23" s="33"/>
    </row>
    <row r="24" spans="2:5" ht="16.5" thickBot="1" x14ac:dyDescent="0.3">
      <c r="B24" s="31"/>
      <c r="C24" s="31"/>
      <c r="D24" s="3" t="s">
        <v>8</v>
      </c>
      <c r="E24" s="3" t="s">
        <v>64</v>
      </c>
    </row>
    <row r="25" spans="2:5" ht="15.75" x14ac:dyDescent="0.25">
      <c r="B25" s="4" t="s">
        <v>1</v>
      </c>
      <c r="C25" s="5" t="s">
        <v>45</v>
      </c>
      <c r="D25" s="6">
        <v>65</v>
      </c>
      <c r="E25" s="14">
        <f>D25/$E$36</f>
        <v>0.67010309278350511</v>
      </c>
    </row>
    <row r="26" spans="2:5" ht="15.75" x14ac:dyDescent="0.25">
      <c r="B26" s="20" t="s">
        <v>2</v>
      </c>
      <c r="C26" s="13" t="s">
        <v>46</v>
      </c>
      <c r="D26" s="24">
        <v>37</v>
      </c>
      <c r="E26" s="30">
        <f t="shared" ref="E26:E33" si="1">D26/$E$36</f>
        <v>0.38144329896907214</v>
      </c>
    </row>
    <row r="27" spans="2:5" ht="15.75" x14ac:dyDescent="0.25">
      <c r="B27" s="20" t="s">
        <v>3</v>
      </c>
      <c r="C27" s="19" t="s">
        <v>47</v>
      </c>
      <c r="D27" s="24">
        <v>17</v>
      </c>
      <c r="E27" s="30">
        <f t="shared" si="1"/>
        <v>0.17525773195876287</v>
      </c>
    </row>
    <row r="28" spans="2:5" ht="15.75" x14ac:dyDescent="0.25">
      <c r="B28" s="25" t="s">
        <v>4</v>
      </c>
      <c r="C28" s="19" t="s">
        <v>48</v>
      </c>
      <c r="D28" s="24">
        <v>0</v>
      </c>
      <c r="E28" s="30">
        <f t="shared" si="1"/>
        <v>0</v>
      </c>
    </row>
    <row r="29" spans="2:5" ht="15.75" x14ac:dyDescent="0.25">
      <c r="B29" s="25" t="s">
        <v>5</v>
      </c>
      <c r="C29" s="19" t="s">
        <v>49</v>
      </c>
      <c r="D29" s="24">
        <v>10</v>
      </c>
      <c r="E29" s="30">
        <f t="shared" si="1"/>
        <v>0.10309278350515463</v>
      </c>
    </row>
    <row r="30" spans="2:5" ht="15.75" x14ac:dyDescent="0.25">
      <c r="B30" s="25" t="s">
        <v>29</v>
      </c>
      <c r="C30" s="19" t="s">
        <v>50</v>
      </c>
      <c r="D30" s="24">
        <v>5</v>
      </c>
      <c r="E30" s="30">
        <f t="shared" si="1"/>
        <v>5.1546391752577317E-2</v>
      </c>
    </row>
    <row r="31" spans="2:5" ht="15.75" x14ac:dyDescent="0.25">
      <c r="B31" s="25" t="s">
        <v>30</v>
      </c>
      <c r="C31" s="19" t="s">
        <v>33</v>
      </c>
      <c r="D31" s="24">
        <v>28</v>
      </c>
      <c r="E31" s="30">
        <f t="shared" si="1"/>
        <v>0.28865979381443296</v>
      </c>
    </row>
    <row r="32" spans="2:5" ht="15.75" x14ac:dyDescent="0.25">
      <c r="B32" s="25" t="s">
        <v>31</v>
      </c>
      <c r="C32" s="19" t="s">
        <v>51</v>
      </c>
      <c r="D32" s="24">
        <v>3</v>
      </c>
      <c r="E32" s="30">
        <f t="shared" si="1"/>
        <v>3.0927835051546393E-2</v>
      </c>
    </row>
    <row r="33" spans="2:5" ht="16.5" thickBot="1" x14ac:dyDescent="0.3">
      <c r="B33" s="27" t="s">
        <v>32</v>
      </c>
      <c r="C33" s="28" t="s">
        <v>52</v>
      </c>
      <c r="D33" s="8">
        <v>3</v>
      </c>
      <c r="E33" s="15">
        <f t="shared" si="1"/>
        <v>3.0927835051546393E-2</v>
      </c>
    </row>
    <row r="35" spans="2:5" x14ac:dyDescent="0.25">
      <c r="C35" t="s">
        <v>10</v>
      </c>
      <c r="E35" s="1">
        <v>156</v>
      </c>
    </row>
    <row r="36" spans="2:5" x14ac:dyDescent="0.25">
      <c r="C36" t="s">
        <v>54</v>
      </c>
      <c r="E36" s="1">
        <v>97</v>
      </c>
    </row>
    <row r="37" spans="2:5" x14ac:dyDescent="0.25">
      <c r="C37" t="s">
        <v>12</v>
      </c>
      <c r="E37" s="9">
        <f>E36/E35</f>
        <v>0.62179487179487181</v>
      </c>
    </row>
    <row r="39" spans="2:5" ht="21" x14ac:dyDescent="0.35">
      <c r="B39" s="10" t="s">
        <v>57</v>
      </c>
      <c r="E39" s="10" t="s">
        <v>45</v>
      </c>
    </row>
    <row r="40" spans="2:5" ht="21" x14ac:dyDescent="0.35">
      <c r="E40" s="10" t="s">
        <v>46</v>
      </c>
    </row>
  </sheetData>
  <mergeCells count="6">
    <mergeCell ref="B23:B24"/>
    <mergeCell ref="C23:C24"/>
    <mergeCell ref="D23:E23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971E-78F1-444A-8C69-57CD157E24EB}">
  <dimension ref="A1:N60"/>
  <sheetViews>
    <sheetView workbookViewId="0">
      <selection activeCell="K22" sqref="K22"/>
    </sheetView>
  </sheetViews>
  <sheetFormatPr defaultRowHeight="15" x14ac:dyDescent="0.25"/>
  <cols>
    <col min="1" max="1" width="5.28515625" customWidth="1"/>
    <col min="2" max="2" width="17.28515625" bestFit="1" customWidth="1"/>
    <col min="3" max="3" width="6.5703125" bestFit="1" customWidth="1"/>
    <col min="4" max="4" width="14.28515625" customWidth="1"/>
    <col min="5" max="5" width="6.5703125" bestFit="1" customWidth="1"/>
    <col min="6" max="6" width="9.7109375" bestFit="1" customWidth="1"/>
    <col min="7" max="7" width="6.5703125" bestFit="1" customWidth="1"/>
    <col min="8" max="8" width="9.7109375" bestFit="1" customWidth="1"/>
    <col min="9" max="9" width="6.5703125" bestFit="1" customWidth="1"/>
    <col min="10" max="10" width="9.7109375" bestFit="1" customWidth="1"/>
    <col min="11" max="11" width="6.5703125" bestFit="1" customWidth="1"/>
    <col min="12" max="12" width="9.7109375" bestFit="1" customWidth="1"/>
  </cols>
  <sheetData>
    <row r="1" spans="1:14" ht="15.75" x14ac:dyDescent="0.25">
      <c r="A1" s="31" t="s">
        <v>0</v>
      </c>
      <c r="B1" s="31" t="s">
        <v>6</v>
      </c>
      <c r="C1" s="43" t="s">
        <v>13</v>
      </c>
      <c r="D1" s="44"/>
      <c r="E1" s="43" t="s">
        <v>14</v>
      </c>
      <c r="F1" s="44"/>
      <c r="G1" s="43" t="s">
        <v>15</v>
      </c>
      <c r="H1" s="44"/>
      <c r="I1" s="43" t="s">
        <v>16</v>
      </c>
      <c r="J1" s="44"/>
      <c r="K1" s="43" t="s">
        <v>17</v>
      </c>
      <c r="L1" s="44"/>
      <c r="M1" s="43" t="s">
        <v>7</v>
      </c>
      <c r="N1" s="44"/>
    </row>
    <row r="2" spans="1:14" ht="16.5" thickBot="1" x14ac:dyDescent="0.3">
      <c r="A2" s="31"/>
      <c r="B2" s="31"/>
      <c r="C2" s="2" t="s">
        <v>8</v>
      </c>
      <c r="D2" s="2" t="s">
        <v>9</v>
      </c>
      <c r="E2" s="2" t="s">
        <v>8</v>
      </c>
      <c r="F2" s="2" t="s">
        <v>9</v>
      </c>
      <c r="G2" s="2" t="s">
        <v>8</v>
      </c>
      <c r="H2" s="2" t="s">
        <v>9</v>
      </c>
      <c r="I2" s="2" t="s">
        <v>8</v>
      </c>
      <c r="J2" s="2" t="s">
        <v>9</v>
      </c>
      <c r="K2" s="2" t="s">
        <v>8</v>
      </c>
      <c r="L2" s="2" t="s">
        <v>9</v>
      </c>
      <c r="M2" s="3" t="s">
        <v>8</v>
      </c>
      <c r="N2" s="3" t="s">
        <v>9</v>
      </c>
    </row>
    <row r="3" spans="1:14" ht="15.75" x14ac:dyDescent="0.25">
      <c r="A3" s="4" t="s">
        <v>1</v>
      </c>
      <c r="B3" s="5" t="s">
        <v>36</v>
      </c>
      <c r="C3" s="11">
        <v>11</v>
      </c>
      <c r="D3" s="16">
        <f>C3/$D$14</f>
        <v>5.9044551798174989E-3</v>
      </c>
      <c r="E3" s="11">
        <v>14</v>
      </c>
      <c r="F3" s="16">
        <f>E3/$D$14</f>
        <v>7.5147611379495442E-3</v>
      </c>
      <c r="G3" s="11">
        <v>6</v>
      </c>
      <c r="H3" s="16">
        <f>G3/$D$14</f>
        <v>3.2206119162640902E-3</v>
      </c>
      <c r="I3" s="11">
        <v>15</v>
      </c>
      <c r="J3" s="16">
        <f>I3/$D$14</f>
        <v>8.0515297906602248E-3</v>
      </c>
      <c r="K3" s="11">
        <v>19</v>
      </c>
      <c r="L3" s="16">
        <f>K3/$D$14</f>
        <v>1.0198604401502952E-2</v>
      </c>
      <c r="M3" s="6">
        <f>C3+E3+G3+I3+K3</f>
        <v>65</v>
      </c>
      <c r="N3" s="14">
        <f>M3/$D$14</f>
        <v>3.4889962426194313E-2</v>
      </c>
    </row>
    <row r="4" spans="1:14" ht="15.75" x14ac:dyDescent="0.25">
      <c r="A4" s="20" t="s">
        <v>2</v>
      </c>
      <c r="B4" s="13" t="s">
        <v>37</v>
      </c>
      <c r="C4" s="18">
        <v>1</v>
      </c>
      <c r="D4" s="21">
        <f t="shared" ref="D4:D11" si="0">C4/$D$14</f>
        <v>5.3676865271068169E-4</v>
      </c>
      <c r="E4" s="18">
        <v>10</v>
      </c>
      <c r="F4" s="21">
        <f t="shared" ref="F4:F11" si="1">E4/$D$14</f>
        <v>5.3676865271068174E-3</v>
      </c>
      <c r="G4" s="18">
        <v>9</v>
      </c>
      <c r="H4" s="21">
        <f t="shared" ref="H4:H11" si="2">G4/$D$14</f>
        <v>4.830917874396135E-3</v>
      </c>
      <c r="I4" s="18">
        <v>10</v>
      </c>
      <c r="J4" s="21">
        <f t="shared" ref="J4:J11" si="3">I4/$D$14</f>
        <v>5.3676865271068174E-3</v>
      </c>
      <c r="K4" s="18">
        <v>5</v>
      </c>
      <c r="L4" s="21">
        <f t="shared" ref="L4:L11" si="4">K4/$D$14</f>
        <v>2.6838432635534087E-3</v>
      </c>
      <c r="M4" s="24">
        <f t="shared" ref="M4:M11" si="5">C4+E4+G4+I4+K4</f>
        <v>35</v>
      </c>
      <c r="N4" s="30">
        <f t="shared" ref="N4:N11" si="6">M4/$D$14</f>
        <v>1.878690284487386E-2</v>
      </c>
    </row>
    <row r="5" spans="1:14" ht="15.75" x14ac:dyDescent="0.25">
      <c r="A5" s="20" t="s">
        <v>3</v>
      </c>
      <c r="B5" s="13" t="s">
        <v>38</v>
      </c>
      <c r="C5" s="18">
        <v>62</v>
      </c>
      <c r="D5" s="21">
        <f t="shared" si="0"/>
        <v>3.3279656468062267E-2</v>
      </c>
      <c r="E5" s="18">
        <v>41</v>
      </c>
      <c r="F5" s="21">
        <f t="shared" si="1"/>
        <v>2.200751476113795E-2</v>
      </c>
      <c r="G5" s="18">
        <v>65</v>
      </c>
      <c r="H5" s="21">
        <f t="shared" si="2"/>
        <v>3.4889962426194313E-2</v>
      </c>
      <c r="I5" s="18">
        <v>49</v>
      </c>
      <c r="J5" s="21">
        <f t="shared" si="3"/>
        <v>2.6301663982823402E-2</v>
      </c>
      <c r="K5" s="18">
        <v>40</v>
      </c>
      <c r="L5" s="21">
        <f t="shared" si="4"/>
        <v>2.147074610842727E-2</v>
      </c>
      <c r="M5" s="24">
        <f t="shared" si="5"/>
        <v>257</v>
      </c>
      <c r="N5" s="30">
        <f t="shared" si="6"/>
        <v>0.1379495437466452</v>
      </c>
    </row>
    <row r="6" spans="1:14" ht="15.75" x14ac:dyDescent="0.25">
      <c r="A6" s="25" t="s">
        <v>4</v>
      </c>
      <c r="B6" s="13" t="s">
        <v>39</v>
      </c>
      <c r="C6" s="18">
        <v>23</v>
      </c>
      <c r="D6" s="21">
        <f t="shared" si="0"/>
        <v>1.2345679012345678E-2</v>
      </c>
      <c r="E6" s="18">
        <v>31</v>
      </c>
      <c r="F6" s="21">
        <f t="shared" si="1"/>
        <v>1.6639828234031134E-2</v>
      </c>
      <c r="G6" s="18">
        <v>25</v>
      </c>
      <c r="H6" s="21">
        <f t="shared" si="2"/>
        <v>1.3419216317767043E-2</v>
      </c>
      <c r="I6" s="18">
        <v>31</v>
      </c>
      <c r="J6" s="21">
        <f t="shared" si="3"/>
        <v>1.6639828234031134E-2</v>
      </c>
      <c r="K6" s="18">
        <v>18</v>
      </c>
      <c r="L6" s="21">
        <f t="shared" si="4"/>
        <v>9.6618357487922701E-3</v>
      </c>
      <c r="M6" s="24">
        <f t="shared" si="5"/>
        <v>128</v>
      </c>
      <c r="N6" s="30">
        <f t="shared" si="6"/>
        <v>6.8706387546967257E-2</v>
      </c>
    </row>
    <row r="7" spans="1:14" ht="15.75" x14ac:dyDescent="0.25">
      <c r="A7" s="25" t="s">
        <v>5</v>
      </c>
      <c r="B7" s="13" t="s">
        <v>40</v>
      </c>
      <c r="C7" s="18">
        <v>174</v>
      </c>
      <c r="D7" s="21">
        <f t="shared" si="0"/>
        <v>9.3397745571658614E-2</v>
      </c>
      <c r="E7" s="18">
        <v>133</v>
      </c>
      <c r="F7" s="21">
        <f t="shared" si="1"/>
        <v>7.1390230810520663E-2</v>
      </c>
      <c r="G7" s="18">
        <v>160</v>
      </c>
      <c r="H7" s="21">
        <f t="shared" si="2"/>
        <v>8.5882984433709078E-2</v>
      </c>
      <c r="I7" s="18">
        <v>111</v>
      </c>
      <c r="J7" s="21">
        <f t="shared" si="3"/>
        <v>5.9581320450885669E-2</v>
      </c>
      <c r="K7" s="18">
        <v>116</v>
      </c>
      <c r="L7" s="21">
        <f t="shared" si="4"/>
        <v>6.2265163714439076E-2</v>
      </c>
      <c r="M7" s="24">
        <f t="shared" si="5"/>
        <v>694</v>
      </c>
      <c r="N7" s="30">
        <f t="shared" si="6"/>
        <v>0.37251744498121309</v>
      </c>
    </row>
    <row r="8" spans="1:14" ht="15.75" x14ac:dyDescent="0.25">
      <c r="A8" s="25" t="s">
        <v>29</v>
      </c>
      <c r="B8" s="13" t="s">
        <v>41</v>
      </c>
      <c r="C8" s="18">
        <v>11</v>
      </c>
      <c r="D8" s="21">
        <f t="shared" si="0"/>
        <v>5.9044551798174989E-3</v>
      </c>
      <c r="E8" s="18">
        <v>8</v>
      </c>
      <c r="F8" s="21">
        <f t="shared" si="1"/>
        <v>4.2941492216854536E-3</v>
      </c>
      <c r="G8" s="18">
        <v>8</v>
      </c>
      <c r="H8" s="21">
        <f t="shared" si="2"/>
        <v>4.2941492216854536E-3</v>
      </c>
      <c r="I8" s="18">
        <v>5</v>
      </c>
      <c r="J8" s="21">
        <f t="shared" si="3"/>
        <v>2.6838432635534087E-3</v>
      </c>
      <c r="K8" s="18">
        <v>10</v>
      </c>
      <c r="L8" s="21">
        <f t="shared" si="4"/>
        <v>5.3676865271068174E-3</v>
      </c>
      <c r="M8" s="24">
        <f t="shared" si="5"/>
        <v>42</v>
      </c>
      <c r="N8" s="30">
        <f t="shared" si="6"/>
        <v>2.2544283413848631E-2</v>
      </c>
    </row>
    <row r="9" spans="1:14" ht="15.75" x14ac:dyDescent="0.25">
      <c r="A9" s="25" t="s">
        <v>30</v>
      </c>
      <c r="B9" s="13" t="s">
        <v>42</v>
      </c>
      <c r="C9" s="18">
        <v>73</v>
      </c>
      <c r="D9" s="21">
        <f t="shared" si="0"/>
        <v>3.9184111647879764E-2</v>
      </c>
      <c r="E9" s="18">
        <v>58</v>
      </c>
      <c r="F9" s="21">
        <f t="shared" si="1"/>
        <v>3.1132581857219538E-2</v>
      </c>
      <c r="G9" s="18">
        <v>76</v>
      </c>
      <c r="H9" s="21">
        <f t="shared" si="2"/>
        <v>4.079441760601181E-2</v>
      </c>
      <c r="I9" s="18">
        <v>62</v>
      </c>
      <c r="J9" s="21">
        <f t="shared" si="3"/>
        <v>3.3279656468062267E-2</v>
      </c>
      <c r="K9" s="18">
        <v>39</v>
      </c>
      <c r="L9" s="21">
        <f t="shared" si="4"/>
        <v>2.0933977455716585E-2</v>
      </c>
      <c r="M9" s="24">
        <f t="shared" si="5"/>
        <v>308</v>
      </c>
      <c r="N9" s="30">
        <f t="shared" si="6"/>
        <v>0.16532474503488997</v>
      </c>
    </row>
    <row r="10" spans="1:14" ht="15.75" x14ac:dyDescent="0.25">
      <c r="A10" s="25" t="s">
        <v>31</v>
      </c>
      <c r="B10" s="13" t="s">
        <v>43</v>
      </c>
      <c r="C10" s="18">
        <v>1</v>
      </c>
      <c r="D10" s="21">
        <f t="shared" si="0"/>
        <v>5.3676865271068169E-4</v>
      </c>
      <c r="E10" s="18">
        <v>3</v>
      </c>
      <c r="F10" s="21">
        <f t="shared" si="1"/>
        <v>1.6103059581320451E-3</v>
      </c>
      <c r="G10" s="18">
        <v>1</v>
      </c>
      <c r="H10" s="21">
        <f t="shared" si="2"/>
        <v>5.3676865271068169E-4</v>
      </c>
      <c r="I10" s="18">
        <v>1</v>
      </c>
      <c r="J10" s="21">
        <f t="shared" si="3"/>
        <v>5.3676865271068169E-4</v>
      </c>
      <c r="K10" s="18">
        <v>8</v>
      </c>
      <c r="L10" s="21">
        <f t="shared" si="4"/>
        <v>4.2941492216854536E-3</v>
      </c>
      <c r="M10" s="24">
        <f t="shared" si="5"/>
        <v>14</v>
      </c>
      <c r="N10" s="30">
        <f t="shared" si="6"/>
        <v>7.5147611379495442E-3</v>
      </c>
    </row>
    <row r="11" spans="1:14" ht="16.5" thickBot="1" x14ac:dyDescent="0.3">
      <c r="A11" s="27" t="s">
        <v>32</v>
      </c>
      <c r="B11" s="7" t="s">
        <v>44</v>
      </c>
      <c r="C11" s="12">
        <v>53</v>
      </c>
      <c r="D11" s="17">
        <f t="shared" si="0"/>
        <v>2.8448738593666131E-2</v>
      </c>
      <c r="E11" s="12">
        <v>90</v>
      </c>
      <c r="F11" s="17">
        <f t="shared" si="1"/>
        <v>4.8309178743961352E-2</v>
      </c>
      <c r="G11" s="12">
        <v>54</v>
      </c>
      <c r="H11" s="17">
        <f t="shared" si="2"/>
        <v>2.8985507246376812E-2</v>
      </c>
      <c r="I11" s="12">
        <v>74</v>
      </c>
      <c r="J11" s="17">
        <f t="shared" si="3"/>
        <v>3.9720880300590448E-2</v>
      </c>
      <c r="K11" s="12">
        <v>49</v>
      </c>
      <c r="L11" s="17">
        <f t="shared" si="4"/>
        <v>2.6301663982823402E-2</v>
      </c>
      <c r="M11" s="8">
        <f t="shared" si="5"/>
        <v>320</v>
      </c>
      <c r="N11" s="15">
        <f t="shared" si="6"/>
        <v>0.17176596886741816</v>
      </c>
    </row>
    <row r="13" spans="1:14" x14ac:dyDescent="0.25">
      <c r="B13" t="s">
        <v>26</v>
      </c>
      <c r="D13" s="1">
        <f>C21+C22+C23+C24+C25</f>
        <v>4097</v>
      </c>
    </row>
    <row r="14" spans="1:14" x14ac:dyDescent="0.25">
      <c r="B14" t="s">
        <v>27</v>
      </c>
      <c r="D14" s="1">
        <f>SUM(E21:F25)</f>
        <v>1863</v>
      </c>
    </row>
    <row r="15" spans="1:14" x14ac:dyDescent="0.25">
      <c r="B15" t="s">
        <v>28</v>
      </c>
      <c r="D15" s="9">
        <f>D14/D13</f>
        <v>0.45472296802538442</v>
      </c>
    </row>
    <row r="17" spans="2:8" ht="21" x14ac:dyDescent="0.35">
      <c r="B17" s="36" t="s">
        <v>58</v>
      </c>
      <c r="C17" s="37"/>
      <c r="D17" s="37"/>
      <c r="F17" s="10" t="s">
        <v>40</v>
      </c>
    </row>
    <row r="19" spans="2:8" x14ac:dyDescent="0.25">
      <c r="B19" s="34"/>
      <c r="C19" s="31" t="s">
        <v>23</v>
      </c>
      <c r="D19" s="31"/>
      <c r="E19" s="34" t="s">
        <v>25</v>
      </c>
      <c r="F19" s="34"/>
      <c r="G19" s="34" t="s">
        <v>24</v>
      </c>
      <c r="H19" s="34"/>
    </row>
    <row r="20" spans="2:8" x14ac:dyDescent="0.25">
      <c r="B20" s="35"/>
      <c r="C20" s="39"/>
      <c r="D20" s="39"/>
      <c r="E20" s="35"/>
      <c r="F20" s="35"/>
      <c r="G20" s="35"/>
      <c r="H20" s="35"/>
    </row>
    <row r="21" spans="2:8" x14ac:dyDescent="0.25">
      <c r="B21" s="13" t="s">
        <v>18</v>
      </c>
      <c r="C21" s="40">
        <v>751</v>
      </c>
      <c r="D21" s="40"/>
      <c r="E21" s="41">
        <v>409</v>
      </c>
      <c r="F21" s="42"/>
      <c r="G21" s="38">
        <f>E21/C21</f>
        <v>0.54460719041278294</v>
      </c>
      <c r="H21" s="38"/>
    </row>
    <row r="22" spans="2:8" x14ac:dyDescent="0.25">
      <c r="B22" s="13" t="s">
        <v>19</v>
      </c>
      <c r="C22" s="40">
        <v>916</v>
      </c>
      <c r="D22" s="40"/>
      <c r="E22" s="41">
        <v>388</v>
      </c>
      <c r="F22" s="42"/>
      <c r="G22" s="38">
        <f>E22/C22</f>
        <v>0.42358078602620086</v>
      </c>
      <c r="H22" s="38"/>
    </row>
    <row r="23" spans="2:8" x14ac:dyDescent="0.25">
      <c r="B23" s="13" t="s">
        <v>20</v>
      </c>
      <c r="C23" s="40">
        <v>735</v>
      </c>
      <c r="D23" s="40"/>
      <c r="E23" s="41">
        <v>404</v>
      </c>
      <c r="F23" s="42"/>
      <c r="G23" s="38">
        <f>E23/C23</f>
        <v>0.5496598639455782</v>
      </c>
      <c r="H23" s="38"/>
    </row>
    <row r="24" spans="2:8" x14ac:dyDescent="0.25">
      <c r="B24" s="13" t="s">
        <v>21</v>
      </c>
      <c r="C24" s="40">
        <v>801</v>
      </c>
      <c r="D24" s="40"/>
      <c r="E24" s="41">
        <v>358</v>
      </c>
      <c r="F24" s="42"/>
      <c r="G24" s="38">
        <f>E24/C24</f>
        <v>0.44694132334581771</v>
      </c>
      <c r="H24" s="38"/>
    </row>
    <row r="25" spans="2:8" x14ac:dyDescent="0.25">
      <c r="B25" s="13" t="s">
        <v>22</v>
      </c>
      <c r="C25" s="40">
        <v>894</v>
      </c>
      <c r="D25" s="40"/>
      <c r="E25" s="41">
        <v>304</v>
      </c>
      <c r="F25" s="42"/>
      <c r="G25" s="38">
        <f>E25/C25</f>
        <v>0.34004474272930652</v>
      </c>
      <c r="H25" s="38"/>
    </row>
    <row r="28" spans="2:8" x14ac:dyDescent="0.25">
      <c r="F28" s="1"/>
    </row>
    <row r="30" spans="2:8" x14ac:dyDescent="0.25">
      <c r="D30" s="1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mergeCells count="28">
    <mergeCell ref="A1:A2"/>
    <mergeCell ref="B1:B2"/>
    <mergeCell ref="C1:D1"/>
    <mergeCell ref="E1:F1"/>
    <mergeCell ref="G1:H1"/>
    <mergeCell ref="I1:J1"/>
    <mergeCell ref="K1:L1"/>
    <mergeCell ref="M1:N1"/>
    <mergeCell ref="C21:D21"/>
    <mergeCell ref="C22:D22"/>
    <mergeCell ref="G21:H21"/>
    <mergeCell ref="G22:H22"/>
    <mergeCell ref="B19:B20"/>
    <mergeCell ref="B17:D17"/>
    <mergeCell ref="G23:H23"/>
    <mergeCell ref="G24:H24"/>
    <mergeCell ref="G25:H25"/>
    <mergeCell ref="C19:D20"/>
    <mergeCell ref="E19:F20"/>
    <mergeCell ref="G19:H20"/>
    <mergeCell ref="C23:D23"/>
    <mergeCell ref="C24:D24"/>
    <mergeCell ref="C25:D25"/>
    <mergeCell ref="E21:F21"/>
    <mergeCell ref="E22:F22"/>
    <mergeCell ref="E23:F23"/>
    <mergeCell ref="E24:F24"/>
    <mergeCell ref="E25:F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0AFF-6D5B-448E-940F-21012DE376D2}">
  <dimension ref="A1:N29"/>
  <sheetViews>
    <sheetView workbookViewId="0">
      <selection activeCell="G26" sqref="G26:H26"/>
    </sheetView>
  </sheetViews>
  <sheetFormatPr defaultRowHeight="15" x14ac:dyDescent="0.25"/>
  <cols>
    <col min="1" max="1" width="5.28515625" customWidth="1"/>
    <col min="2" max="2" width="17.28515625" bestFit="1" customWidth="1"/>
    <col min="3" max="3" width="6.5703125" bestFit="1" customWidth="1"/>
    <col min="4" max="4" width="14.28515625" customWidth="1"/>
    <col min="5" max="5" width="6.5703125" bestFit="1" customWidth="1"/>
    <col min="6" max="6" width="9.7109375" bestFit="1" customWidth="1"/>
    <col min="7" max="7" width="6.5703125" bestFit="1" customWidth="1"/>
    <col min="8" max="8" width="9.7109375" bestFit="1" customWidth="1"/>
    <col min="9" max="9" width="6.5703125" bestFit="1" customWidth="1"/>
    <col min="10" max="10" width="9.7109375" bestFit="1" customWidth="1"/>
    <col min="11" max="11" width="6.5703125" bestFit="1" customWidth="1"/>
    <col min="12" max="12" width="9.7109375" bestFit="1" customWidth="1"/>
  </cols>
  <sheetData>
    <row r="1" spans="1:14" ht="15.75" x14ac:dyDescent="0.25">
      <c r="A1" s="31" t="s">
        <v>0</v>
      </c>
      <c r="B1" s="31" t="s">
        <v>6</v>
      </c>
      <c r="C1" s="43" t="s">
        <v>13</v>
      </c>
      <c r="D1" s="44"/>
      <c r="E1" s="43" t="s">
        <v>14</v>
      </c>
      <c r="F1" s="44"/>
      <c r="G1" s="43" t="s">
        <v>15</v>
      </c>
      <c r="H1" s="44"/>
      <c r="I1" s="43" t="s">
        <v>16</v>
      </c>
      <c r="J1" s="44"/>
      <c r="K1" s="43" t="s">
        <v>17</v>
      </c>
      <c r="L1" s="44"/>
      <c r="M1" s="43" t="s">
        <v>7</v>
      </c>
      <c r="N1" s="44"/>
    </row>
    <row r="2" spans="1:14" ht="16.5" thickBot="1" x14ac:dyDescent="0.3">
      <c r="A2" s="31"/>
      <c r="B2" s="31"/>
      <c r="C2" s="2" t="s">
        <v>8</v>
      </c>
      <c r="D2" s="2" t="s">
        <v>9</v>
      </c>
      <c r="E2" s="2" t="s">
        <v>8</v>
      </c>
      <c r="F2" s="2" t="s">
        <v>9</v>
      </c>
      <c r="G2" s="2" t="s">
        <v>8</v>
      </c>
      <c r="H2" s="2" t="s">
        <v>9</v>
      </c>
      <c r="I2" s="2" t="s">
        <v>8</v>
      </c>
      <c r="J2" s="2" t="s">
        <v>9</v>
      </c>
      <c r="K2" s="2" t="s">
        <v>8</v>
      </c>
      <c r="L2" s="2" t="s">
        <v>9</v>
      </c>
      <c r="M2" s="3" t="s">
        <v>8</v>
      </c>
      <c r="N2" s="3" t="s">
        <v>9</v>
      </c>
    </row>
    <row r="3" spans="1:14" ht="15.75" x14ac:dyDescent="0.25">
      <c r="A3" s="4" t="s">
        <v>1</v>
      </c>
      <c r="B3" s="5" t="s">
        <v>45</v>
      </c>
      <c r="C3" s="11">
        <v>270</v>
      </c>
      <c r="D3" s="16">
        <f>C3/$D$14</f>
        <v>7.3851203501094087E-2</v>
      </c>
      <c r="E3" s="11">
        <v>251</v>
      </c>
      <c r="F3" s="16">
        <f>E3/$D$14</f>
        <v>6.8654266958424512E-2</v>
      </c>
      <c r="G3" s="11">
        <v>226</v>
      </c>
      <c r="H3" s="16">
        <f>G3/$D$14</f>
        <v>6.1816192560175058E-2</v>
      </c>
      <c r="I3" s="11">
        <v>197</v>
      </c>
      <c r="J3" s="16">
        <f>I3/$D$14</f>
        <v>5.3884026258205688E-2</v>
      </c>
      <c r="K3" s="11">
        <v>248</v>
      </c>
      <c r="L3" s="16">
        <f>K3/$D$14</f>
        <v>6.7833698030634576E-2</v>
      </c>
      <c r="M3" s="6">
        <f>C3+E3+G3+I3+K3</f>
        <v>1192</v>
      </c>
      <c r="N3" s="14">
        <f>M3/$D$14</f>
        <v>0.32603938730853393</v>
      </c>
    </row>
    <row r="4" spans="1:14" ht="15.75" x14ac:dyDescent="0.25">
      <c r="A4" s="20" t="s">
        <v>2</v>
      </c>
      <c r="B4" s="13" t="s">
        <v>46</v>
      </c>
      <c r="C4" s="18">
        <v>141</v>
      </c>
      <c r="D4" s="21">
        <f t="shared" ref="D4:D11" si="0">C4/$D$14</f>
        <v>3.8566739606126915E-2</v>
      </c>
      <c r="E4" s="18">
        <v>137</v>
      </c>
      <c r="F4" s="21">
        <f t="shared" ref="F4:F11" si="1">E4/$D$14</f>
        <v>3.7472647702407005E-2</v>
      </c>
      <c r="G4" s="18">
        <v>175</v>
      </c>
      <c r="H4" s="21">
        <f t="shared" ref="H4:H11" si="2">G4/$D$14</f>
        <v>4.786652078774617E-2</v>
      </c>
      <c r="I4" s="18">
        <v>136</v>
      </c>
      <c r="J4" s="21">
        <f t="shared" ref="J4:J11" si="3">I4/$D$14</f>
        <v>3.7199124726477024E-2</v>
      </c>
      <c r="K4" s="18">
        <v>157</v>
      </c>
      <c r="L4" s="21">
        <f t="shared" ref="L4:L11" si="4">K4/$D$14</f>
        <v>4.2943107221006561E-2</v>
      </c>
      <c r="M4" s="24">
        <f t="shared" ref="M4:M11" si="5">C4+E4+G4+I4+K4</f>
        <v>746</v>
      </c>
      <c r="N4" s="30">
        <f t="shared" ref="N4:N11" si="6">M4/$D$14</f>
        <v>0.20404814004376368</v>
      </c>
    </row>
    <row r="5" spans="1:14" ht="15.75" x14ac:dyDescent="0.25">
      <c r="A5" s="20" t="s">
        <v>3</v>
      </c>
      <c r="B5" s="13" t="s">
        <v>47</v>
      </c>
      <c r="C5" s="18">
        <v>61</v>
      </c>
      <c r="D5" s="21">
        <f t="shared" si="0"/>
        <v>1.6684901531728667E-2</v>
      </c>
      <c r="E5" s="18">
        <v>55</v>
      </c>
      <c r="F5" s="21">
        <f t="shared" si="1"/>
        <v>1.5043763676148797E-2</v>
      </c>
      <c r="G5" s="18">
        <v>89</v>
      </c>
      <c r="H5" s="21">
        <f t="shared" si="2"/>
        <v>2.4343544857768053E-2</v>
      </c>
      <c r="I5" s="18">
        <v>87</v>
      </c>
      <c r="J5" s="21">
        <f t="shared" si="3"/>
        <v>2.3796498905908098E-2</v>
      </c>
      <c r="K5" s="18">
        <v>53</v>
      </c>
      <c r="L5" s="21">
        <f t="shared" si="4"/>
        <v>1.449671772428884E-2</v>
      </c>
      <c r="M5" s="24">
        <f t="shared" si="5"/>
        <v>345</v>
      </c>
      <c r="N5" s="30">
        <f t="shared" si="6"/>
        <v>9.4365426695842455E-2</v>
      </c>
    </row>
    <row r="6" spans="1:14" ht="15.75" x14ac:dyDescent="0.25">
      <c r="A6" s="25" t="s">
        <v>4</v>
      </c>
      <c r="B6" s="13" t="s">
        <v>48</v>
      </c>
      <c r="C6" s="18">
        <v>14</v>
      </c>
      <c r="D6" s="21">
        <f t="shared" si="0"/>
        <v>3.8293216630196935E-3</v>
      </c>
      <c r="E6" s="18">
        <v>10</v>
      </c>
      <c r="F6" s="21">
        <f t="shared" si="1"/>
        <v>2.7352297592997811E-3</v>
      </c>
      <c r="G6" s="18">
        <v>10</v>
      </c>
      <c r="H6" s="21">
        <f t="shared" si="2"/>
        <v>2.7352297592997811E-3</v>
      </c>
      <c r="I6" s="18">
        <v>15</v>
      </c>
      <c r="J6" s="21">
        <f t="shared" si="3"/>
        <v>4.1028446389496714E-3</v>
      </c>
      <c r="K6" s="18">
        <v>7</v>
      </c>
      <c r="L6" s="21">
        <f t="shared" si="4"/>
        <v>1.9146608315098468E-3</v>
      </c>
      <c r="M6" s="24">
        <f t="shared" si="5"/>
        <v>56</v>
      </c>
      <c r="N6" s="30">
        <f t="shared" si="6"/>
        <v>1.5317286652078774E-2</v>
      </c>
    </row>
    <row r="7" spans="1:14" ht="15.75" x14ac:dyDescent="0.25">
      <c r="A7" s="25" t="s">
        <v>5</v>
      </c>
      <c r="B7" s="13" t="s">
        <v>49</v>
      </c>
      <c r="C7" s="18">
        <v>70</v>
      </c>
      <c r="D7" s="21">
        <f t="shared" si="0"/>
        <v>1.9146608315098467E-2</v>
      </c>
      <c r="E7" s="18">
        <v>84</v>
      </c>
      <c r="F7" s="21">
        <f t="shared" si="1"/>
        <v>2.2975929978118162E-2</v>
      </c>
      <c r="G7" s="18">
        <v>87</v>
      </c>
      <c r="H7" s="21">
        <f t="shared" si="2"/>
        <v>2.3796498905908098E-2</v>
      </c>
      <c r="I7" s="18">
        <v>52</v>
      </c>
      <c r="J7" s="21">
        <f t="shared" si="3"/>
        <v>1.4223194748358862E-2</v>
      </c>
      <c r="K7" s="18">
        <v>33</v>
      </c>
      <c r="L7" s="21">
        <f t="shared" si="4"/>
        <v>9.0262582056892787E-3</v>
      </c>
      <c r="M7" s="24">
        <f t="shared" si="5"/>
        <v>326</v>
      </c>
      <c r="N7" s="30">
        <f t="shared" si="6"/>
        <v>8.9168490153172866E-2</v>
      </c>
    </row>
    <row r="8" spans="1:14" ht="15.75" x14ac:dyDescent="0.25">
      <c r="A8" s="25" t="s">
        <v>29</v>
      </c>
      <c r="B8" s="13" t="s">
        <v>50</v>
      </c>
      <c r="C8" s="18">
        <v>17</v>
      </c>
      <c r="D8" s="21">
        <f t="shared" si="0"/>
        <v>4.6498905908096281E-3</v>
      </c>
      <c r="E8" s="18">
        <v>26</v>
      </c>
      <c r="F8" s="21">
        <f t="shared" si="1"/>
        <v>7.1115973741794312E-3</v>
      </c>
      <c r="G8" s="18">
        <v>12</v>
      </c>
      <c r="H8" s="21">
        <f t="shared" si="2"/>
        <v>3.2822757111597373E-3</v>
      </c>
      <c r="I8" s="18">
        <v>18</v>
      </c>
      <c r="J8" s="21">
        <f t="shared" si="3"/>
        <v>4.9234135667396064E-3</v>
      </c>
      <c r="K8" s="18">
        <v>17</v>
      </c>
      <c r="L8" s="21">
        <f t="shared" si="4"/>
        <v>4.6498905908096281E-3</v>
      </c>
      <c r="M8" s="24">
        <f t="shared" si="5"/>
        <v>90</v>
      </c>
      <c r="N8" s="30">
        <f t="shared" si="6"/>
        <v>2.461706783369803E-2</v>
      </c>
    </row>
    <row r="9" spans="1:14" ht="15.75" x14ac:dyDescent="0.25">
      <c r="A9" s="25" t="s">
        <v>30</v>
      </c>
      <c r="B9" s="13" t="s">
        <v>33</v>
      </c>
      <c r="C9" s="18">
        <v>173</v>
      </c>
      <c r="D9" s="21">
        <f t="shared" si="0"/>
        <v>4.7319474835886215E-2</v>
      </c>
      <c r="E9" s="18">
        <v>170</v>
      </c>
      <c r="F9" s="21">
        <f t="shared" si="1"/>
        <v>4.6498905908096279E-2</v>
      </c>
      <c r="G9" s="18">
        <v>141</v>
      </c>
      <c r="H9" s="21">
        <f t="shared" si="2"/>
        <v>3.8566739606126915E-2</v>
      </c>
      <c r="I9" s="18">
        <v>109</v>
      </c>
      <c r="J9" s="21">
        <f t="shared" si="3"/>
        <v>2.9814004376367616E-2</v>
      </c>
      <c r="K9" s="18">
        <v>132</v>
      </c>
      <c r="L9" s="21">
        <f t="shared" si="4"/>
        <v>3.6105032822757115E-2</v>
      </c>
      <c r="M9" s="24">
        <f t="shared" si="5"/>
        <v>725</v>
      </c>
      <c r="N9" s="30">
        <f t="shared" si="6"/>
        <v>0.19830415754923414</v>
      </c>
    </row>
    <row r="10" spans="1:14" ht="15.75" x14ac:dyDescent="0.25">
      <c r="A10" s="25" t="s">
        <v>31</v>
      </c>
      <c r="B10" s="13" t="s">
        <v>51</v>
      </c>
      <c r="C10" s="18">
        <v>11</v>
      </c>
      <c r="D10" s="21">
        <f t="shared" si="0"/>
        <v>3.0087527352297594E-3</v>
      </c>
      <c r="E10" s="18">
        <v>12</v>
      </c>
      <c r="F10" s="21">
        <f t="shared" si="1"/>
        <v>3.2822757111597373E-3</v>
      </c>
      <c r="G10" s="18">
        <v>18</v>
      </c>
      <c r="H10" s="21">
        <f t="shared" si="2"/>
        <v>4.9234135667396064E-3</v>
      </c>
      <c r="I10" s="18">
        <v>14</v>
      </c>
      <c r="J10" s="21">
        <f t="shared" si="3"/>
        <v>3.8293216630196935E-3</v>
      </c>
      <c r="K10" s="18">
        <v>12</v>
      </c>
      <c r="L10" s="21">
        <f t="shared" si="4"/>
        <v>3.2822757111597373E-3</v>
      </c>
      <c r="M10" s="24">
        <f t="shared" si="5"/>
        <v>67</v>
      </c>
      <c r="N10" s="30">
        <f t="shared" si="6"/>
        <v>1.8326039387308535E-2</v>
      </c>
    </row>
    <row r="11" spans="1:14" ht="16.5" thickBot="1" x14ac:dyDescent="0.3">
      <c r="A11" s="27" t="s">
        <v>32</v>
      </c>
      <c r="B11" s="7" t="s">
        <v>52</v>
      </c>
      <c r="C11" s="12">
        <v>29</v>
      </c>
      <c r="D11" s="17">
        <f t="shared" si="0"/>
        <v>7.9321663019693654E-3</v>
      </c>
      <c r="E11" s="12">
        <v>20</v>
      </c>
      <c r="F11" s="17">
        <f t="shared" si="1"/>
        <v>5.4704595185995622E-3</v>
      </c>
      <c r="G11" s="12">
        <v>19</v>
      </c>
      <c r="H11" s="17">
        <f t="shared" si="2"/>
        <v>5.1969365426695838E-3</v>
      </c>
      <c r="I11" s="12">
        <v>28</v>
      </c>
      <c r="J11" s="17">
        <f t="shared" si="3"/>
        <v>7.658643326039387E-3</v>
      </c>
      <c r="K11" s="12">
        <v>13</v>
      </c>
      <c r="L11" s="17">
        <f t="shared" si="4"/>
        <v>3.5557986870897156E-3</v>
      </c>
      <c r="M11" s="8">
        <f t="shared" si="5"/>
        <v>109</v>
      </c>
      <c r="N11" s="15">
        <f t="shared" si="6"/>
        <v>2.9814004376367616E-2</v>
      </c>
    </row>
    <row r="13" spans="1:14" x14ac:dyDescent="0.25">
      <c r="B13" t="s">
        <v>26</v>
      </c>
      <c r="D13" s="1">
        <f>C22+C23+C24+C25+C26</f>
        <v>4097</v>
      </c>
    </row>
    <row r="14" spans="1:14" x14ac:dyDescent="0.25">
      <c r="B14" t="s">
        <v>60</v>
      </c>
      <c r="D14" s="1">
        <f>SUM(M3:M11)</f>
        <v>3656</v>
      </c>
    </row>
    <row r="15" spans="1:14" x14ac:dyDescent="0.25">
      <c r="B15" t="s">
        <v>28</v>
      </c>
      <c r="D15" s="9">
        <f>D14/D13</f>
        <v>0.89236026360751775</v>
      </c>
    </row>
    <row r="17" spans="2:8" ht="21" x14ac:dyDescent="0.35">
      <c r="B17" s="36" t="s">
        <v>59</v>
      </c>
      <c r="C17" s="37"/>
      <c r="D17" s="37"/>
      <c r="F17" s="10" t="s">
        <v>45</v>
      </c>
    </row>
    <row r="18" spans="2:8" ht="21" x14ac:dyDescent="0.35">
      <c r="B18" s="22"/>
      <c r="C18" s="23"/>
      <c r="D18" s="23"/>
      <c r="F18" s="10" t="s">
        <v>46</v>
      </c>
    </row>
    <row r="20" spans="2:8" x14ac:dyDescent="0.25">
      <c r="B20" s="34"/>
      <c r="C20" s="31" t="s">
        <v>23</v>
      </c>
      <c r="D20" s="31"/>
      <c r="E20" s="34" t="s">
        <v>25</v>
      </c>
      <c r="F20" s="34"/>
      <c r="G20" s="34" t="s">
        <v>24</v>
      </c>
      <c r="H20" s="34"/>
    </row>
    <row r="21" spans="2:8" x14ac:dyDescent="0.25">
      <c r="B21" s="35"/>
      <c r="C21" s="39"/>
      <c r="D21" s="39"/>
      <c r="E21" s="35"/>
      <c r="F21" s="35"/>
      <c r="G21" s="35"/>
      <c r="H21" s="35"/>
    </row>
    <row r="22" spans="2:8" x14ac:dyDescent="0.25">
      <c r="B22" s="13" t="s">
        <v>18</v>
      </c>
      <c r="C22" s="40">
        <v>751</v>
      </c>
      <c r="D22" s="40"/>
      <c r="E22" s="41">
        <v>448</v>
      </c>
      <c r="F22" s="42"/>
      <c r="G22" s="38">
        <f>E22/C22</f>
        <v>0.59653794940079896</v>
      </c>
      <c r="H22" s="38"/>
    </row>
    <row r="23" spans="2:8" x14ac:dyDescent="0.25">
      <c r="B23" s="13" t="s">
        <v>19</v>
      </c>
      <c r="C23" s="40">
        <v>916</v>
      </c>
      <c r="D23" s="40"/>
      <c r="E23" s="41">
        <v>456</v>
      </c>
      <c r="F23" s="42"/>
      <c r="G23" s="38">
        <f>E23/C23</f>
        <v>0.49781659388646288</v>
      </c>
      <c r="H23" s="38"/>
    </row>
    <row r="24" spans="2:8" x14ac:dyDescent="0.25">
      <c r="B24" s="13" t="s">
        <v>20</v>
      </c>
      <c r="C24" s="40">
        <v>735</v>
      </c>
      <c r="D24" s="40"/>
      <c r="E24" s="41">
        <v>433</v>
      </c>
      <c r="F24" s="42"/>
      <c r="G24" s="38">
        <f>E24/C24</f>
        <v>0.58911564625850343</v>
      </c>
      <c r="H24" s="38"/>
    </row>
    <row r="25" spans="2:8" x14ac:dyDescent="0.25">
      <c r="B25" s="13" t="s">
        <v>21</v>
      </c>
      <c r="C25" s="40">
        <v>801</v>
      </c>
      <c r="D25" s="40"/>
      <c r="E25" s="41">
        <v>384</v>
      </c>
      <c r="F25" s="42"/>
      <c r="G25" s="38">
        <f>E25/C25</f>
        <v>0.47940074906367042</v>
      </c>
      <c r="H25" s="38"/>
    </row>
    <row r="26" spans="2:8" x14ac:dyDescent="0.25">
      <c r="B26" s="13" t="s">
        <v>22</v>
      </c>
      <c r="C26" s="40">
        <v>894</v>
      </c>
      <c r="D26" s="40"/>
      <c r="E26" s="41">
        <v>390</v>
      </c>
      <c r="F26" s="42"/>
      <c r="G26" s="38">
        <f>E26/C26</f>
        <v>0.43624161073825501</v>
      </c>
      <c r="H26" s="38"/>
    </row>
    <row r="29" spans="2:8" x14ac:dyDescent="0.25">
      <c r="B29" t="s">
        <v>65</v>
      </c>
    </row>
  </sheetData>
  <mergeCells count="28">
    <mergeCell ref="A1:A2"/>
    <mergeCell ref="B1:B2"/>
    <mergeCell ref="C1:D1"/>
    <mergeCell ref="E1:F1"/>
    <mergeCell ref="G1:H1"/>
    <mergeCell ref="I1:J1"/>
    <mergeCell ref="K1:L1"/>
    <mergeCell ref="M1:N1"/>
    <mergeCell ref="B17:D17"/>
    <mergeCell ref="B20:B21"/>
    <mergeCell ref="C20:D21"/>
    <mergeCell ref="E20:F21"/>
    <mergeCell ref="G20:H21"/>
    <mergeCell ref="E22:F22"/>
    <mergeCell ref="G22:H22"/>
    <mergeCell ref="C23:D23"/>
    <mergeCell ref="E23:F23"/>
    <mergeCell ref="G23:H23"/>
    <mergeCell ref="C22:D22"/>
    <mergeCell ref="C26:D26"/>
    <mergeCell ref="E26:F26"/>
    <mergeCell ref="G26:H26"/>
    <mergeCell ref="C24:D24"/>
    <mergeCell ref="E24:F24"/>
    <mergeCell ref="G24:H24"/>
    <mergeCell ref="C25:D25"/>
    <mergeCell ref="E25:F25"/>
    <mergeCell ref="G25:H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Voľby VUC - Poltár</vt:lpstr>
      <vt:lpstr>Slaná Lehota</vt:lpstr>
      <vt:lpstr>Zelené</vt:lpstr>
      <vt:lpstr>Poltár-predsedaVUC</vt:lpstr>
      <vt:lpstr>Poltár - poslanci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</dc:creator>
  <cp:lastModifiedBy>Kudláková</cp:lastModifiedBy>
  <cp:lastPrinted>2022-10-29T19:44:51Z</cp:lastPrinted>
  <dcterms:created xsi:type="dcterms:W3CDTF">2022-10-29T06:50:09Z</dcterms:created>
  <dcterms:modified xsi:type="dcterms:W3CDTF">2022-10-29T21:47:48Z</dcterms:modified>
</cp:coreProperties>
</file>